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drawings/drawing2.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tonim\Desktop\Joanna Conte\"/>
    </mc:Choice>
  </mc:AlternateContent>
  <bookViews>
    <workbookView xWindow="5960" yWindow="-20" windowWidth="6000" windowHeight="5790" tabRatio="813"/>
  </bookViews>
  <sheets>
    <sheet name="Instructions" sheetId="16" r:id="rId1"/>
    <sheet name="Net Assets in LIq" sheetId="15" r:id="rId2"/>
    <sheet name="Schedule of Invst" sheetId="8" r:id="rId3"/>
    <sheet name="Changes in Net Assets in Liquid" sheetId="3" r:id="rId4"/>
    <sheet name="Accrued liq costs and inc" sheetId="17" r:id="rId5"/>
    <sheet name="Stmt Operations (Going Concern)" sheetId="2" r:id="rId6"/>
    <sheet name="Chng in Capital (Going Concern)" sheetId="14" r:id="rId7"/>
    <sheet name="Cash Flow (Going Concern)" sheetId="5" r:id="rId8"/>
    <sheet name="CF Worksheet" sheetId="4" r:id="rId9"/>
    <sheet name="Long cash flow support" sheetId="11" r:id="rId10"/>
    <sheet name="short cash flow support" sheetId="12" r:id="rId11"/>
  </sheets>
  <definedNames>
    <definedName name="_xlnm.Print_Area" localSheetId="4">'Accrued liq costs and inc'!$A$2:$D$12</definedName>
    <definedName name="_xlnm.Print_Area" localSheetId="7">'Cash Flow (Going Concern)'!$A$1:$D$59</definedName>
    <definedName name="_xlnm.Print_Area" localSheetId="8">'CF Worksheet'!$A$1:$I$44</definedName>
    <definedName name="_xlnm.Print_Area" localSheetId="3">'Changes in Net Assets in Liquid'!$A$1:$D$33</definedName>
    <definedName name="_xlnm.Print_Area" localSheetId="6">'Chng in Capital (Going Concern)'!$A$1:$F$29</definedName>
    <definedName name="_xlnm.Print_Area" localSheetId="1">'Net Assets in LIq'!$A$1:$D$44</definedName>
    <definedName name="_xlnm.Print_Area" localSheetId="2">'Schedule of Invst'!$A$1:$H$168</definedName>
  </definedNames>
  <calcPr calcId="162913" calcOnSave="0"/>
</workbook>
</file>

<file path=xl/calcChain.xml><?xml version="1.0" encoding="utf-8"?>
<calcChain xmlns="http://schemas.openxmlformats.org/spreadsheetml/2006/main">
  <c r="B39" i="4" l="1"/>
  <c r="B37" i="4"/>
  <c r="D10" i="17" l="1"/>
  <c r="B10" i="17"/>
  <c r="D46" i="5" l="1"/>
  <c r="D26" i="3"/>
  <c r="D30" i="3" s="1"/>
  <c r="D16" i="3"/>
  <c r="B25" i="15" l="1"/>
  <c r="D40" i="15"/>
  <c r="D25" i="15"/>
  <c r="D43" i="15" l="1"/>
  <c r="B40" i="15"/>
  <c r="B43" i="15" s="1"/>
  <c r="A3" i="4"/>
  <c r="B38" i="4"/>
  <c r="B36" i="4"/>
  <c r="B25" i="14"/>
  <c r="D22" i="14"/>
  <c r="F22" i="14" s="1"/>
  <c r="F20" i="14"/>
  <c r="A19" i="14" s="1"/>
  <c r="F17" i="14"/>
  <c r="F14" i="14"/>
  <c r="F11" i="14"/>
  <c r="B25" i="4" s="1"/>
  <c r="D25" i="14" l="1"/>
  <c r="F25" i="14"/>
  <c r="A54" i="8"/>
  <c r="A99" i="8" s="1"/>
  <c r="A143" i="8" s="1"/>
  <c r="A11" i="5"/>
  <c r="A35" i="5"/>
  <c r="A28" i="5"/>
  <c r="A44" i="2"/>
  <c r="E163" i="8"/>
  <c r="G162" i="8"/>
  <c r="G163" i="8" s="1"/>
  <c r="G161" i="8"/>
  <c r="G159" i="8"/>
  <c r="G158" i="8"/>
  <c r="E155" i="8"/>
  <c r="G154" i="8"/>
  <c r="G153" i="8"/>
  <c r="G155" i="8" s="1"/>
  <c r="G132" i="8"/>
  <c r="E129" i="8"/>
  <c r="E134" i="8" s="1"/>
  <c r="G128" i="8"/>
  <c r="G127" i="8"/>
  <c r="G129" i="8" s="1"/>
  <c r="G134" i="8" s="1"/>
  <c r="G117" i="8"/>
  <c r="G115" i="8"/>
  <c r="G113" i="8"/>
  <c r="G112" i="8"/>
  <c r="E93" i="8"/>
  <c r="E122" i="8" s="1"/>
  <c r="G90" i="8"/>
  <c r="G87" i="8"/>
  <c r="G93" i="8" s="1"/>
  <c r="G122" i="8" s="1"/>
  <c r="G77" i="8"/>
  <c r="E74" i="8"/>
  <c r="E80" i="8" s="1"/>
  <c r="G73" i="8"/>
  <c r="G72" i="8"/>
  <c r="G65" i="8"/>
  <c r="E48" i="8"/>
  <c r="E67" i="8" s="1"/>
  <c r="G47" i="8"/>
  <c r="G46" i="8"/>
  <c r="G43" i="8"/>
  <c r="E36" i="8"/>
  <c r="G35" i="8"/>
  <c r="G34" i="8"/>
  <c r="G33" i="8"/>
  <c r="G32" i="8"/>
  <c r="G29" i="8"/>
  <c r="G26" i="8"/>
  <c r="E23" i="8"/>
  <c r="G22" i="8"/>
  <c r="G21" i="8"/>
  <c r="G20" i="8"/>
  <c r="G19" i="8"/>
  <c r="G18" i="8"/>
  <c r="G17" i="8"/>
  <c r="D23" i="4"/>
  <c r="I23" i="4" s="1"/>
  <c r="I24" i="4"/>
  <c r="I27" i="4" s="1"/>
  <c r="I26" i="4"/>
  <c r="D24" i="4"/>
  <c r="B61" i="4"/>
  <c r="D8" i="4"/>
  <c r="D10" i="4"/>
  <c r="D11" i="4"/>
  <c r="F11" i="4" s="1"/>
  <c r="B20" i="5" s="1"/>
  <c r="D12" i="4"/>
  <c r="F12" i="4" s="1"/>
  <c r="B21" i="5" s="1"/>
  <c r="D16" i="4"/>
  <c r="F16" i="4" s="1"/>
  <c r="C54" i="4" s="1"/>
  <c r="D17" i="4"/>
  <c r="F17" i="4" s="1"/>
  <c r="D18" i="4"/>
  <c r="F18" i="4" s="1"/>
  <c r="B22" i="5" s="1"/>
  <c r="D19" i="4"/>
  <c r="F19" i="4" s="1"/>
  <c r="B23" i="5" s="1"/>
  <c r="D20" i="4"/>
  <c r="D21" i="4"/>
  <c r="F21" i="4" s="1"/>
  <c r="D22" i="4"/>
  <c r="F22" i="4" s="1"/>
  <c r="D13" i="2"/>
  <c r="D23" i="2"/>
  <c r="D33" i="2"/>
  <c r="A32" i="2" s="1"/>
  <c r="D39" i="2"/>
  <c r="D9" i="4"/>
  <c r="A1" i="4"/>
  <c r="A1" i="12" s="1"/>
  <c r="C16" i="12"/>
  <c r="C20" i="12"/>
  <c r="C16" i="11"/>
  <c r="C20" i="11"/>
  <c r="C14" i="4"/>
  <c r="I38" i="4"/>
  <c r="I41" i="4" s="1"/>
  <c r="D53" i="5" s="1"/>
  <c r="B49" i="4"/>
  <c r="D49" i="4" s="1"/>
  <c r="B12" i="5"/>
  <c r="C49" i="4"/>
  <c r="B15" i="5"/>
  <c r="B50" i="4"/>
  <c r="C50" i="4"/>
  <c r="B14" i="5" s="1"/>
  <c r="B51" i="4"/>
  <c r="C51" i="4"/>
  <c r="D52" i="4"/>
  <c r="B18" i="5" s="1"/>
  <c r="C61" i="4"/>
  <c r="D62" i="4"/>
  <c r="D55" i="5"/>
  <c r="A1" i="11"/>
  <c r="D58" i="5"/>
  <c r="F61" i="4"/>
  <c r="C53" i="4" l="1"/>
  <c r="D50" i="4"/>
  <c r="B13" i="5"/>
  <c r="D25" i="2"/>
  <c r="A25" i="2" s="1"/>
  <c r="G23" i="8"/>
  <c r="G36" i="8"/>
  <c r="G166" i="8"/>
  <c r="D51" i="4"/>
  <c r="B16" i="5" s="1"/>
  <c r="A16" i="5" s="1"/>
  <c r="G48" i="8"/>
  <c r="G67" i="8" s="1"/>
  <c r="F10" i="4"/>
  <c r="E10" i="4"/>
  <c r="E32" i="4" s="1"/>
  <c r="E36" i="4" s="1"/>
  <c r="C25" i="4"/>
  <c r="C30" i="4" s="1"/>
  <c r="C32" i="4" s="1"/>
  <c r="D9" i="3"/>
  <c r="D18" i="3" s="1"/>
  <c r="D32" i="3" s="1"/>
  <c r="B53" i="4"/>
  <c r="E38" i="8"/>
  <c r="E137" i="8" s="1"/>
  <c r="G74" i="8"/>
  <c r="G80" i="8" s="1"/>
  <c r="E166" i="8"/>
  <c r="H26" i="4"/>
  <c r="B40" i="4"/>
  <c r="B62" i="4"/>
  <c r="J61" i="4"/>
  <c r="B31" i="5" s="1"/>
  <c r="F20" i="4"/>
  <c r="B24" i="5" s="1"/>
  <c r="D14" i="4"/>
  <c r="F8" i="4"/>
  <c r="B54" i="4" s="1"/>
  <c r="I28" i="4"/>
  <c r="H28" i="4" s="1"/>
  <c r="B30" i="4"/>
  <c r="D42" i="2"/>
  <c r="E62" i="4"/>
  <c r="B14" i="4"/>
  <c r="H24" i="4"/>
  <c r="D25" i="4" l="1"/>
  <c r="D30" i="4" s="1"/>
  <c r="G38" i="8"/>
  <c r="G137" i="8" s="1"/>
  <c r="D53" i="4"/>
  <c r="B55" i="4"/>
  <c r="J62" i="4"/>
  <c r="B32" i="5" s="1"/>
  <c r="B41" i="4"/>
  <c r="B32" i="4"/>
  <c r="D32" i="4"/>
  <c r="B42" i="4"/>
  <c r="D26" i="5"/>
  <c r="I32" i="4"/>
  <c r="E39" i="4" s="1"/>
  <c r="B33" i="5"/>
  <c r="H32" i="4"/>
  <c r="E38" i="4" s="1"/>
  <c r="D54" i="4"/>
  <c r="C55" i="4"/>
  <c r="A41" i="2"/>
  <c r="D44" i="2"/>
  <c r="D35" i="5" l="1"/>
  <c r="D55" i="4"/>
  <c r="J63" i="4"/>
  <c r="B43" i="4"/>
  <c r="D9" i="5"/>
  <c r="F25" i="4"/>
  <c r="F32" i="4" s="1"/>
  <c r="E37" i="4" s="1"/>
  <c r="E40" i="4" s="1"/>
  <c r="A9" i="5" l="1"/>
  <c r="A10" i="5"/>
  <c r="D28" i="5"/>
  <c r="D44" i="5" s="1"/>
  <c r="D48" i="5" l="1"/>
  <c r="G48" i="5" s="1"/>
</calcChain>
</file>

<file path=xl/comments1.xml><?xml version="1.0" encoding="utf-8"?>
<comments xmlns="http://schemas.openxmlformats.org/spreadsheetml/2006/main">
  <authors>
    <author>Pankin, Marni</author>
  </authors>
  <commentList>
    <comment ref="B11" authorId="0" shapeId="0">
      <text>
        <r>
          <rPr>
            <b/>
            <sz val="9"/>
            <color indexed="81"/>
            <rFont val="Tahoma"/>
            <family val="2"/>
          </rPr>
          <t>Pankin, Marni:</t>
        </r>
        <r>
          <rPr>
            <sz val="11"/>
            <color indexed="81"/>
            <rFont val="Tahoma"/>
            <family val="2"/>
          </rPr>
          <t xml:space="preserve">
this is date of liquidation.
Note- presenting this column is optional, but the net assets in liquidation as of liquidation date is the starting point for the stmt of changes in net assets in liquidation so these amounts are a best practice to include. It should be included since a statement of changes in net assets in liquidiation is required to be presented from the liquidation date through the year end.</t>
        </r>
      </text>
    </comment>
  </commentList>
</comments>
</file>

<file path=xl/comments2.xml><?xml version="1.0" encoding="utf-8"?>
<comments xmlns="http://schemas.openxmlformats.org/spreadsheetml/2006/main">
  <authors>
    <author>Pankin, Marni</author>
  </authors>
  <commentList>
    <comment ref="A9" authorId="0" shapeId="0">
      <text>
        <r>
          <rPr>
            <b/>
            <sz val="11"/>
            <color indexed="81"/>
            <rFont val="Tahoma"/>
            <family val="2"/>
          </rPr>
          <t>Pankin, Marni:</t>
        </r>
        <r>
          <rPr>
            <sz val="11"/>
            <color indexed="81"/>
            <rFont val="Tahoma"/>
            <family val="2"/>
          </rPr>
          <t xml:space="preserve">
this presentation is optional. Alternatively, these initial liquidation basis adjustments could be disclosed in a footnote to the financial statements. These costs and income would </t>
        </r>
        <r>
          <rPr>
            <b/>
            <sz val="11"/>
            <color indexed="81"/>
            <rFont val="Tahoma"/>
            <family val="2"/>
          </rPr>
          <t>not</t>
        </r>
        <r>
          <rPr>
            <sz val="11"/>
            <color indexed="81"/>
            <rFont val="Tahoma"/>
            <family val="2"/>
          </rPr>
          <t xml:space="preserve"> be included in the going concern stmts (stmt of operations, cash flows and going concern change in partners capital) These adjustments as well as the adjustments below need to be disclosed in the footnotes.</t>
        </r>
      </text>
    </comment>
  </commentList>
</comments>
</file>

<file path=xl/comments3.xml><?xml version="1.0" encoding="utf-8"?>
<comments xmlns="http://schemas.openxmlformats.org/spreadsheetml/2006/main">
  <authors>
    <author>Catalina, Tina</author>
  </authors>
  <commentList>
    <comment ref="A19" authorId="0" shapeId="0">
      <text>
        <r>
          <rPr>
            <b/>
            <sz val="9"/>
            <color indexed="81"/>
            <rFont val="Tahoma"/>
            <family val="2"/>
          </rPr>
          <t>Catalina, Tina:</t>
        </r>
        <r>
          <rPr>
            <sz val="9"/>
            <color indexed="81"/>
            <rFont val="Tahoma"/>
            <family val="2"/>
          </rPr>
          <t xml:space="preserve">
this information should be shown in the footnotes - see the word template for details.  If more than one period is shown - it should be shown side by side.</t>
        </r>
      </text>
    </comment>
  </commentList>
</comments>
</file>

<file path=xl/comments4.xml><?xml version="1.0" encoding="utf-8"?>
<comments xmlns="http://schemas.openxmlformats.org/spreadsheetml/2006/main">
  <authors>
    <author>Catalina, Tina</author>
  </authors>
  <commentList>
    <comment ref="A5" authorId="0" shapeId="0">
      <text>
        <r>
          <rPr>
            <b/>
            <sz val="9"/>
            <color indexed="81"/>
            <rFont val="Tahoma"/>
            <family val="2"/>
          </rPr>
          <t>Catalina, Tina:</t>
        </r>
        <r>
          <rPr>
            <sz val="9"/>
            <color indexed="81"/>
            <rFont val="Tahoma"/>
            <family val="2"/>
          </rPr>
          <t xml:space="preserve">
note - no liquidation costs should be shown in the statement of ops
during the going concern period</t>
        </r>
      </text>
    </comment>
  </commentList>
</comments>
</file>

<file path=xl/comments5.xml><?xml version="1.0" encoding="utf-8"?>
<comments xmlns="http://schemas.openxmlformats.org/spreadsheetml/2006/main">
  <authors>
    <author>Pankin, Marni</author>
  </authors>
  <commentList>
    <comment ref="A25" authorId="0" shapeId="0">
      <text>
        <r>
          <rPr>
            <b/>
            <sz val="9"/>
            <color indexed="81"/>
            <rFont val="Tahoma"/>
            <family val="2"/>
          </rPr>
          <t>Pankin, Marni:</t>
        </r>
        <r>
          <rPr>
            <sz val="9"/>
            <color indexed="81"/>
            <rFont val="Tahoma"/>
            <family val="2"/>
          </rPr>
          <t xml:space="preserve">
</t>
        </r>
        <r>
          <rPr>
            <sz val="11"/>
            <color indexed="81"/>
            <rFont val="Tahoma"/>
            <family val="2"/>
          </rPr>
          <t xml:space="preserve">If not including a separate section on the stmt of changes in net assets in liquidation for the initial liquidation adjustments, then this title should be relabled to "Net Assets in Liquidation"-September 30, 20XX </t>
        </r>
      </text>
    </comment>
  </commentList>
</comments>
</file>

<file path=xl/comments6.xml><?xml version="1.0" encoding="utf-8"?>
<comments xmlns="http://schemas.openxmlformats.org/spreadsheetml/2006/main">
  <authors>
    <author>Pankin, Marni</author>
  </authors>
  <commentList>
    <comment ref="C7" authorId="0" shapeId="0">
      <text>
        <r>
          <rPr>
            <b/>
            <sz val="9"/>
            <color indexed="81"/>
            <rFont val="Tahoma"/>
            <family val="2"/>
          </rPr>
          <t>Pankin, Marni:</t>
        </r>
        <r>
          <rPr>
            <sz val="9"/>
            <color indexed="81"/>
            <rFont val="Tahoma"/>
            <family val="2"/>
          </rPr>
          <t xml:space="preserve">
</t>
        </r>
        <r>
          <rPr>
            <sz val="11"/>
            <color indexed="81"/>
            <rFont val="Tahoma"/>
            <family val="2"/>
          </rPr>
          <t>Note- if initial liquidating costs are presented separately on the stmt of changes in net asset in liquidation, then you cannot use the net assets in liquidation listed on the stmt as of Sept 30 for this worksheet as it will include liquidating costs that were not part of the going concern period</t>
        </r>
      </text>
    </comment>
  </commentList>
</comments>
</file>

<file path=xl/sharedStrings.xml><?xml version="1.0" encoding="utf-8"?>
<sst xmlns="http://schemas.openxmlformats.org/spreadsheetml/2006/main" count="407" uniqueCount="260">
  <si>
    <t>Interest Expense</t>
  </si>
  <si>
    <t>Management fees</t>
  </si>
  <si>
    <t>General</t>
  </si>
  <si>
    <t>Limited</t>
  </si>
  <si>
    <t>Total</t>
  </si>
  <si>
    <t>Partner</t>
  </si>
  <si>
    <t>Partners</t>
  </si>
  <si>
    <t>CASH FLOW WORKSHEET</t>
  </si>
  <si>
    <t>Change</t>
  </si>
  <si>
    <t>Cash</t>
  </si>
  <si>
    <t>Operating</t>
  </si>
  <si>
    <t>Financing</t>
  </si>
  <si>
    <t>Partners Capital</t>
  </si>
  <si>
    <t>Total Interest Paid</t>
  </si>
  <si>
    <t>Difference</t>
  </si>
  <si>
    <t>Noncash</t>
  </si>
  <si>
    <t>Proof of Cash:</t>
  </si>
  <si>
    <t>Current Contributions - G.P.</t>
  </si>
  <si>
    <t>Current Contributions - L.P.</t>
  </si>
  <si>
    <t>Proof of Capital Transactions:</t>
  </si>
  <si>
    <t>Interest Paid:</t>
  </si>
  <si>
    <t>Change in Cash</t>
  </si>
  <si>
    <t>Changes in operating assets and liabilities:</t>
  </si>
  <si>
    <t>Capital contributions</t>
  </si>
  <si>
    <t>Pro-rata allocation</t>
  </si>
  <si>
    <t>Capital withdrawals</t>
  </si>
  <si>
    <t xml:space="preserve"> </t>
  </si>
  <si>
    <t xml:space="preserve">Interest </t>
  </si>
  <si>
    <t>Less:  expenses paid indirectly</t>
  </si>
  <si>
    <t>Shares</t>
  </si>
  <si>
    <t>Description</t>
  </si>
  <si>
    <t>Percent of</t>
  </si>
  <si>
    <t>Cash and cash equivalents</t>
  </si>
  <si>
    <t>CONDENSED SCHEDULE OF INVESTMENTS</t>
  </si>
  <si>
    <t>Administration fees</t>
  </si>
  <si>
    <t>Due from brokers</t>
  </si>
  <si>
    <t>Dividends</t>
  </si>
  <si>
    <t>Other income</t>
  </si>
  <si>
    <t>PY accrual</t>
  </si>
  <si>
    <t>CY accrual</t>
  </si>
  <si>
    <t>Other liabilities</t>
  </si>
  <si>
    <t>Interest and dividends receivable</t>
  </si>
  <si>
    <t>Management fees payable</t>
  </si>
  <si>
    <t>Interest, dividends and stock loan fees payable</t>
  </si>
  <si>
    <t>XYZ FUND, LP</t>
  </si>
  <si>
    <t>Diff</t>
  </si>
  <si>
    <t>Investments</t>
  </si>
  <si>
    <t>Foreign currency transactions</t>
  </si>
  <si>
    <t>Proceeds from securities sold short</t>
  </si>
  <si>
    <t>Purchase of securities sold short</t>
  </si>
  <si>
    <t>Incentive allocation</t>
  </si>
  <si>
    <t xml:space="preserve"> and foreign currency transactions</t>
  </si>
  <si>
    <r>
      <t>(cost of $</t>
    </r>
    <r>
      <rPr>
        <b/>
        <sz val="12"/>
        <rFont val="Times New Roman"/>
        <family val="1"/>
      </rPr>
      <t>[insert amount]</t>
    </r>
    <r>
      <rPr>
        <sz val="12"/>
        <rFont val="Times New Roman"/>
        <family val="1"/>
      </rPr>
      <t>)</t>
    </r>
  </si>
  <si>
    <r>
      <t>(proceeds of $</t>
    </r>
    <r>
      <rPr>
        <b/>
        <sz val="12"/>
        <rFont val="Times New Roman"/>
        <family val="1"/>
      </rPr>
      <t>[insert amount]</t>
    </r>
    <r>
      <rPr>
        <sz val="12"/>
        <rFont val="Times New Roman"/>
        <family val="1"/>
      </rPr>
      <t>)</t>
    </r>
  </si>
  <si>
    <t>Professional fees</t>
  </si>
  <si>
    <t xml:space="preserve">Net realized gain (loss) from- </t>
  </si>
  <si>
    <t>Purchase of investments</t>
  </si>
  <si>
    <t>Proceeds from sale of investments</t>
  </si>
  <si>
    <t>STATEMENT OF CASH FLOWS - SUPPLEMENTAL WORKSHEET FOR CHANGES IN INVESTMENTS</t>
  </si>
  <si>
    <t>LONG POSITIONS:</t>
  </si>
  <si>
    <t>Add:  Cash paid for purchases of investments</t>
  </si>
  <si>
    <t>To CF Worksheet</t>
  </si>
  <si>
    <t>Subtract:  Proceeds received from sale of investments</t>
  </si>
  <si>
    <t>Add (subtract):  Realized gains (losses) from long positions</t>
  </si>
  <si>
    <t>SHORT POSITIONS:</t>
  </si>
  <si>
    <t>Add:  Cash paid for purchases of securities sold short (i.e. short covers)</t>
  </si>
  <si>
    <t>Subtract:  Proceeds received from securities sold short</t>
  </si>
  <si>
    <t>Add (subtract):  Realized gains (losses) from short positions</t>
  </si>
  <si>
    <t>Operating-Investments Summary</t>
  </si>
  <si>
    <t>Longs</t>
  </si>
  <si>
    <t>Shorts</t>
  </si>
  <si>
    <t>Purchase</t>
  </si>
  <si>
    <t>Proceeds</t>
  </si>
  <si>
    <t>Realized (G)/L</t>
  </si>
  <si>
    <t>Change in Invests</t>
  </si>
  <si>
    <t>Per Above</t>
  </si>
  <si>
    <t>Proof of Equity Cash Movement</t>
  </si>
  <si>
    <t>actual</t>
  </si>
  <si>
    <t>in capital</t>
  </si>
  <si>
    <t>cash movement</t>
  </si>
  <si>
    <t xml:space="preserve"> taxes)</t>
  </si>
  <si>
    <t>Dividends (net of $[insert amount] foreign withholding</t>
  </si>
  <si>
    <t>Change per above (cash)</t>
  </si>
  <si>
    <t>Change per above (non-cash)</t>
  </si>
  <si>
    <t>Contributions</t>
  </si>
  <si>
    <t>Withdrawals</t>
  </si>
  <si>
    <t>contrib securities</t>
  </si>
  <si>
    <t>Less: cash</t>
  </si>
  <si>
    <r>
      <t xml:space="preserve">Add:  cash </t>
    </r>
    <r>
      <rPr>
        <b/>
        <sz val="12"/>
        <rFont val="Times New Roman"/>
        <family val="1"/>
      </rPr>
      <t>not</t>
    </r>
  </si>
  <si>
    <t>Add:  cash recv'd</t>
  </si>
  <si>
    <t>Less: contrib/</t>
  </si>
  <si>
    <t>Per change</t>
  </si>
  <si>
    <t>in CY for</t>
  </si>
  <si>
    <t>distrib of</t>
  </si>
  <si>
    <t>in PY for CY</t>
  </si>
  <si>
    <t>in CY for PY</t>
  </si>
  <si>
    <t>in CY</t>
  </si>
  <si>
    <t xml:space="preserve"> subsequent year</t>
  </si>
  <si>
    <t>investments</t>
  </si>
  <si>
    <t>contributions</t>
  </si>
  <si>
    <t>withdrawals</t>
  </si>
  <si>
    <t>Current withdrawals - L.P.</t>
  </si>
  <si>
    <t>Current withdrawals - G.P.</t>
  </si>
  <si>
    <t>recv'd</t>
  </si>
  <si>
    <t>paid</t>
  </si>
  <si>
    <r>
      <t>Sum(</t>
    </r>
    <r>
      <rPr>
        <b/>
        <sz val="12"/>
        <color indexed="10"/>
        <rFont val="Times New Roman"/>
        <family val="1"/>
      </rPr>
      <t>a</t>
    </r>
    <r>
      <rPr>
        <sz val="12"/>
        <rFont val="Times New Roman"/>
        <family val="1"/>
      </rPr>
      <t>)=</t>
    </r>
  </si>
  <si>
    <t>b</t>
  </si>
  <si>
    <t>c</t>
  </si>
  <si>
    <t>a</t>
  </si>
  <si>
    <t>Restricted cash</t>
  </si>
  <si>
    <t>Change in Unrealized (G)/L</t>
  </si>
  <si>
    <t>Investment Income</t>
  </si>
  <si>
    <t>Total Investment Income</t>
  </si>
  <si>
    <t>Expenses</t>
  </si>
  <si>
    <t>Total Expenses</t>
  </si>
  <si>
    <t xml:space="preserve"> Investments and Foreign Currency Transactions</t>
  </si>
  <si>
    <t>Realized and Unrealized Gain (Loss) From</t>
  </si>
  <si>
    <t>Cash Flows From Operating Activities</t>
  </si>
  <si>
    <t>Total Adjustments</t>
  </si>
  <si>
    <t>Cash Flows From Financing Activities</t>
  </si>
  <si>
    <t>Principal Amount/</t>
  </si>
  <si>
    <t>Investments in Securities</t>
  </si>
  <si>
    <t>Common Stock</t>
  </si>
  <si>
    <t>[Country]</t>
  </si>
  <si>
    <t>[Industry]</t>
  </si>
  <si>
    <t>%</t>
  </si>
  <si>
    <t>[# of shares]</t>
  </si>
  <si>
    <t>[Industry] (cost $[amount])</t>
  </si>
  <si>
    <t xml:space="preserve">[Industry] </t>
  </si>
  <si>
    <t xml:space="preserve">Preferred Stock </t>
  </si>
  <si>
    <t>CONDENSED SCHEDULE OF INVESTMENTS (CONTINUED)</t>
  </si>
  <si>
    <t>Investments in Securities (continued)</t>
  </si>
  <si>
    <t>Preferred Stock (continued)</t>
  </si>
  <si>
    <t>Unregistered Common stock</t>
  </si>
  <si>
    <t>Convertible Debentures</t>
  </si>
  <si>
    <t>Bonds</t>
  </si>
  <si>
    <t>[$ Principal]</t>
  </si>
  <si>
    <t>Warrants</t>
  </si>
  <si>
    <t>Common Stock Sold Short</t>
  </si>
  <si>
    <t>Net change in unrealized appreciation (depreciation) on investments</t>
  </si>
  <si>
    <t>Net change in unrealized appreciation (depreciation) on -</t>
  </si>
  <si>
    <t xml:space="preserve"> Contributions received in advance</t>
  </si>
  <si>
    <t>Debt Instruments</t>
  </si>
  <si>
    <t>Debt Instruments (continued)</t>
  </si>
  <si>
    <t>Due from related parties</t>
  </si>
  <si>
    <t>Due to related parties</t>
  </si>
  <si>
    <t xml:space="preserve"> Capital withdrawals payable</t>
  </si>
  <si>
    <t xml:space="preserve">  and Foreign Currency Transactions</t>
  </si>
  <si>
    <t>Supplemental Disclosures of Cash Flow Information:</t>
  </si>
  <si>
    <t>Current year contributions received in the prior year</t>
  </si>
  <si>
    <t xml:space="preserve"> Distribution of securities, at fair value (cost basis of $____)</t>
  </si>
  <si>
    <t>Non-cash financing activities:</t>
  </si>
  <si>
    <t xml:space="preserve"> on investments</t>
  </si>
  <si>
    <t>Net change in unrealized appreciation (depreciation)</t>
  </si>
  <si>
    <t>Partners' Capital - January 1, 20XX</t>
  </si>
  <si>
    <t xml:space="preserve">   [Stock Name] (cost $[amount])</t>
  </si>
  <si>
    <t xml:space="preserve">   Other</t>
  </si>
  <si>
    <t xml:space="preserve">   [Name] (cost $[amount],[interest rate],</t>
  </si>
  <si>
    <t xml:space="preserve">    [maturity date])</t>
  </si>
  <si>
    <t xml:space="preserve">   [Stock Name] (proceeds $[amount])</t>
  </si>
  <si>
    <t>STATEMENT OF NET ASSETS IN LIQUIDATION</t>
  </si>
  <si>
    <t>Total Estimated Assets</t>
  </si>
  <si>
    <t>Total Estimated Liabilities</t>
  </si>
  <si>
    <t>Net Assets in Liquidation</t>
  </si>
  <si>
    <t>Net Assets</t>
  </si>
  <si>
    <t>in Liquidation</t>
  </si>
  <si>
    <t>STATEMENT OF OPERATIONS (GOING CONCERN BASIS)</t>
  </si>
  <si>
    <t>STATEMENT OF CHANGES IN PARTNERS' CAPITAL (GOING CONCERN BASIS)</t>
  </si>
  <si>
    <t>FOR THE PERIOD FROM JANUARY 1, 20XX THROUGH SEPTEMBER 30, 20XX</t>
  </si>
  <si>
    <t>Partners' Capital - September 30, 20XX</t>
  </si>
  <si>
    <t>STATEMENT OF CHANGES IN NET ASSETS IN LIQUIDATION</t>
  </si>
  <si>
    <t>DECEMBER 31, 20XX</t>
  </si>
  <si>
    <t>FOR THE PERIOD FROM OCTOBER 1, 20XX THROUGH DECEMBER 31, 20XX</t>
  </si>
  <si>
    <t>Capital withdrawals:</t>
  </si>
  <si>
    <t>Prior to liquidation</t>
  </si>
  <si>
    <t>STATEMENT OF CASH FLOWS (GOING CONCERN BASIS)</t>
  </si>
  <si>
    <t>Cost of investments in securities at 1/1/20XX</t>
  </si>
  <si>
    <t>Cost of investments in securities at 9/30/XX per computation</t>
  </si>
  <si>
    <t>Cost of investments in securities at 9/30/XX per trial balance</t>
  </si>
  <si>
    <t>Proceeds from securities sold short at 1/1/20XX (enter as negative amount)</t>
  </si>
  <si>
    <t>Proceeds from securities sold short at 9/30/XX per computation</t>
  </si>
  <si>
    <t>Proceeds from securities sold short at 9/30/XX per trial balance (enter as negative)</t>
  </si>
  <si>
    <t>12/31/XX</t>
  </si>
  <si>
    <t>PY</t>
  </si>
  <si>
    <t>CY</t>
  </si>
  <si>
    <t>STATEMENT OF CASH FLOWS (CONTINUED) (GOING CONCERN BASIS)</t>
  </si>
  <si>
    <t>Cash paid during the period for interest</t>
  </si>
  <si>
    <t>9/30/20XX</t>
  </si>
  <si>
    <t>AS OF SEPTEMBER 30, 20XX AND DECEMBER 31, 20XX</t>
  </si>
  <si>
    <t>Liquidating distributions payable</t>
  </si>
  <si>
    <t>Accrued liquidation costs</t>
  </si>
  <si>
    <t>Capital withdrawals payable prior to liquidation</t>
  </si>
  <si>
    <t>Estimated</t>
  </si>
  <si>
    <t xml:space="preserve">   To accrue liquidation costs</t>
  </si>
  <si>
    <t xml:space="preserve">Estimated Settlement Amount of Liabilities </t>
  </si>
  <si>
    <t>Investments in securities, at estimated realization value</t>
  </si>
  <si>
    <t>Securities sold short, at estimated realization value</t>
  </si>
  <si>
    <t>Realization Value</t>
  </si>
  <si>
    <t xml:space="preserve">Total Liquidation Basis Adjustments </t>
  </si>
  <si>
    <t>Liquidation Basis Adjustments</t>
  </si>
  <si>
    <t xml:space="preserve">   Additional accruals of liquidation costs</t>
  </si>
  <si>
    <t xml:space="preserve">   To reduce (increase) assets to estimated realization values</t>
  </si>
  <si>
    <t xml:space="preserve">   To reduce (increase) liabilities to estimated settlement amounts</t>
  </si>
  <si>
    <t xml:space="preserve">   Additional adjustments of liabilities estimated settlement amonts</t>
  </si>
  <si>
    <t>Total Liquidation Adjustments</t>
  </si>
  <si>
    <t>Liquidating Distributions</t>
  </si>
  <si>
    <t>Decrease in Net Assets from Liquidation</t>
  </si>
  <si>
    <t xml:space="preserve">   Additional adjustments of assets to estimated realization values</t>
  </si>
  <si>
    <t>Changes in Nets Assets in Liquidation</t>
  </si>
  <si>
    <t>Liquidation Adjustments</t>
  </si>
  <si>
    <t>Net Assets in Liquidation as of Deceber 31, 2014</t>
  </si>
  <si>
    <t xml:space="preserve">  Due from related parties</t>
  </si>
  <si>
    <t xml:space="preserve">  Interest and dividends receivable</t>
  </si>
  <si>
    <t xml:space="preserve">  Management fees payable</t>
  </si>
  <si>
    <t xml:space="preserve">  Interest, dividends and stock loan fees payable</t>
  </si>
  <si>
    <t xml:space="preserve"> Other liabilities</t>
  </si>
  <si>
    <t>check</t>
  </si>
  <si>
    <t>Net Assets in Liquidation as of September 30, 2014</t>
  </si>
  <si>
    <t xml:space="preserve"> 20XX</t>
  </si>
  <si>
    <t>September 30,</t>
  </si>
  <si>
    <t>December 31,</t>
  </si>
  <si>
    <r>
      <t xml:space="preserve"> (cost of $</t>
    </r>
    <r>
      <rPr>
        <sz val="12"/>
        <rFont val="Times New Roman"/>
        <family val="1"/>
      </rPr>
      <t>[insert amount])</t>
    </r>
  </si>
  <si>
    <r>
      <t xml:space="preserve"> (proceeds of $</t>
    </r>
    <r>
      <rPr>
        <sz val="12"/>
        <rFont val="Times New Roman"/>
        <family val="1"/>
      </rPr>
      <t>[insert amount])</t>
    </r>
  </si>
  <si>
    <t xml:space="preserve">  Total [Country] (cost $[amount])</t>
  </si>
  <si>
    <t xml:space="preserve">    Total Common Stock (Cost $[amount])</t>
  </si>
  <si>
    <t xml:space="preserve">  Total [Country] (Cost $[amount])</t>
  </si>
  <si>
    <t xml:space="preserve">    Total Preferred Stock (Cost $[amount])</t>
  </si>
  <si>
    <t xml:space="preserve">    Total Unregistered Common Stock</t>
  </si>
  <si>
    <t xml:space="preserve">     (Cost $[amount])</t>
  </si>
  <si>
    <t xml:space="preserve">    Total Convertible Debentures</t>
  </si>
  <si>
    <t xml:space="preserve">    Total Bonds (Cost $[amount])</t>
  </si>
  <si>
    <t xml:space="preserve">    Total Debt Instruments</t>
  </si>
  <si>
    <t xml:space="preserve">      Total Warrants (Cost $[amount])</t>
  </si>
  <si>
    <t xml:space="preserve">        Total Investments in Securities</t>
  </si>
  <si>
    <t xml:space="preserve">         (Cost $[amount])</t>
  </si>
  <si>
    <t xml:space="preserve">  Total [Country] (proceeds $[amount])</t>
  </si>
  <si>
    <t xml:space="preserve">       Total Common Stock Sold Short</t>
  </si>
  <si>
    <t xml:space="preserve">       (Proceeds $[amount])</t>
  </si>
  <si>
    <t>Accrued interest and dividend income</t>
  </si>
  <si>
    <t xml:space="preserve">   To accrue interest and dividends earned during liquidation</t>
  </si>
  <si>
    <t xml:space="preserve">   Adjustment to accruals of interest and dividends</t>
  </si>
  <si>
    <t>Partners' Capital as of September 30, 20XX</t>
  </si>
  <si>
    <t>Accrued liquidation costs and income:</t>
  </si>
  <si>
    <t>The following eatimated liquidation costs were accrued:</t>
  </si>
  <si>
    <t>as of</t>
  </si>
  <si>
    <t xml:space="preserve">     Legal and professional fees</t>
  </si>
  <si>
    <t xml:space="preserve">     General and administrative fees</t>
  </si>
  <si>
    <t xml:space="preserve">     Estimated interest and dividend income</t>
  </si>
  <si>
    <t xml:space="preserve">     Estimated costs to sell investments</t>
  </si>
  <si>
    <t xml:space="preserve"> Estimated Realizable Value of Assets</t>
  </si>
  <si>
    <t>(IN LIQUIDATION)</t>
  </si>
  <si>
    <t>Cash denominated in foreign currencies (cost of $____)</t>
  </si>
  <si>
    <t>Collateral posted with counterparties for derivative contracts</t>
  </si>
  <si>
    <t>Cash and cash equivalents (including restricted cash)</t>
  </si>
  <si>
    <t>Net Decrease in Cash and Cash Equivalents (including restricted cash)</t>
  </si>
  <si>
    <t>Cash and Cash Equivalents (including restricted cash) - January 1, 20XX</t>
  </si>
  <si>
    <t>Cash and Cash Equivalents (including restricted cash) - September 30, 20XX</t>
  </si>
  <si>
    <t>include the following:</t>
  </si>
  <si>
    <t>Total cash and cash equivalents (including restricted cash)</t>
  </si>
  <si>
    <t>At September 30, 20XX, the amounts included in cash and cash equivalents (including restricted cash)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</si>
</sst>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9">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0;\-\-"/>
    <numFmt numFmtId="165" formatCode="_(* #,##0_);_(* \(#,##0\);_(* &quot;-&quot;??_);_(@_)"/>
    <numFmt numFmtId="166" formatCode="mmmm\ d\,\ yyyy"/>
    <numFmt numFmtId="167" formatCode="_(&quot;$&quot;* #,##0_);_(&quot;$&quot;* \(#,##0\);_(&quot;$&quot;* &quot;-&quot;??_);_(@_)"/>
    <numFmt numFmtId="168" formatCode="_(* #,##0_);_(* \(#,##0\);_(* &quot;--&quot;_);_(@_)"/>
    <numFmt numFmtId="169" formatCode="_(&quot;$&quot;* #,##0_);_(&quot;$&quot;* \(#,##0\);_(&quot;$&quot;* &quot;--&quot;_);_(@_)"/>
    <numFmt numFmtId="170" formatCode="_(* #,##0_);[Red]_(* \(#,##0\);_(* &quot;-      &quot;_);_(@_)"/>
    <numFmt numFmtId="171" formatCode="_(* #,##0_);_(* \(#,##0\);_(* &quot; &quot;_);_(@_)"/>
    <numFmt numFmtId="172" formatCode="[$-409]mmmm\ d\,\ yyyy;@"/>
    <numFmt numFmtId="173" formatCode="0.000%"/>
    <numFmt numFmtId="174" formatCode="0.0000%"/>
    <numFmt numFmtId="175" formatCode="mmm\-yyyy"/>
    <numFmt numFmtId="176" formatCode="\ \ \ #;\ \ \ \-#;\ \ \ #;\ \ @"/>
    <numFmt numFmtId="177" formatCode=";;;"/>
    <numFmt numFmtId="178" formatCode="[&gt;1]#,##0.00_);[Red][&lt;=-1]\(#,##0.00\);0.0000%"/>
    <numFmt numFmtId="179" formatCode="0.00000000%"/>
    <numFmt numFmtId="180" formatCode="0.000%\ \ \ \ "/>
    <numFmt numFmtId="181" formatCode="#,##0.000000_)"/>
    <numFmt numFmtId="182" formatCode="0.0"/>
    <numFmt numFmtId="183" formatCode="#,##0.000_);[Red]\(#,##0.000\)"/>
    <numFmt numFmtId="184" formatCode="#,##0.00_)"/>
    <numFmt numFmtId="185" formatCode="[&gt;50]&quot;19&quot;00;&quot;20&quot;00"/>
    <numFmt numFmtId="186" formatCode="_(* #,##0.00_);_(* \(#,##0.00\);_(* &quot;--&quot;_);_(@_)"/>
    <numFmt numFmtId="187" formatCode="#,##0.00%_);\(#,##0.00%\)"/>
    <numFmt numFmtId="188" formatCode="m/d/yy;@"/>
  </numFmts>
  <fonts count="55" x14ac:knownFonts="1">
    <font>
      <sz val="12"/>
      <color theme="1"/>
      <name val="Times New Roman"/>
      <family val="2"/>
    </font>
    <font>
      <sz val="12"/>
      <name val="Times New Roman"/>
      <family val="1"/>
    </font>
    <font>
      <sz val="12"/>
      <name val="Times New Roman"/>
      <family val="1"/>
    </font>
    <font>
      <u/>
      <sz val="12"/>
      <name val="Times New Roman"/>
      <family val="1"/>
    </font>
    <font>
      <sz val="10"/>
      <name val="Times New Roman"/>
      <family val="1"/>
    </font>
    <font>
      <u val="singleAccounting"/>
      <sz val="12"/>
      <name val="Times New Roman"/>
      <family val="1"/>
    </font>
    <font>
      <sz val="18"/>
      <name val="Times New Roman"/>
      <family val="1"/>
    </font>
    <font>
      <sz val="14"/>
      <name val="Times New Roman"/>
      <family val="1"/>
    </font>
    <font>
      <u val="doubleAccounting"/>
      <sz val="12"/>
      <name val="Times New Roman"/>
      <family val="1"/>
    </font>
    <font>
      <b/>
      <i/>
      <sz val="14"/>
      <color indexed="58"/>
      <name val="Times New Roman"/>
      <family val="1"/>
    </font>
    <font>
      <u val="doubleAccounting"/>
      <sz val="12"/>
      <name val="Times New Roman"/>
      <family val="1"/>
    </font>
    <font>
      <b/>
      <sz val="12"/>
      <name val="Times New Roman"/>
      <family val="1"/>
    </font>
    <font>
      <sz val="10"/>
      <name val="Arial"/>
      <family val="2"/>
    </font>
    <font>
      <sz val="8"/>
      <name val="Arial"/>
      <family val="2"/>
    </font>
    <font>
      <b/>
      <sz val="10"/>
      <name val="Arial"/>
      <family val="2"/>
    </font>
    <font>
      <sz val="8"/>
      <name val="Times New Roman"/>
      <family val="1"/>
    </font>
    <font>
      <b/>
      <sz val="9"/>
      <name val="Arial"/>
      <family val="2"/>
    </font>
    <font>
      <b/>
      <sz val="8"/>
      <color indexed="8"/>
      <name val="Arial"/>
      <family val="2"/>
    </font>
    <font>
      <b/>
      <sz val="10"/>
      <name val="Arial"/>
      <family val="2"/>
    </font>
    <font>
      <b/>
      <sz val="12"/>
      <name val="Arial"/>
      <family val="2"/>
    </font>
    <font>
      <b/>
      <sz val="8"/>
      <name val="Arial"/>
      <family val="2"/>
    </font>
    <font>
      <b/>
      <sz val="8"/>
      <color indexed="12"/>
      <name val="Arial"/>
      <family val="2"/>
    </font>
    <font>
      <sz val="8"/>
      <color indexed="22"/>
      <name val="Arial"/>
      <family val="2"/>
    </font>
    <font>
      <b/>
      <sz val="10"/>
      <color indexed="8"/>
      <name val="Arial"/>
      <family val="2"/>
    </font>
    <font>
      <b/>
      <sz val="10"/>
      <color indexed="12"/>
      <name val="Arial"/>
      <family val="2"/>
    </font>
    <font>
      <b/>
      <sz val="8"/>
      <color indexed="39"/>
      <name val="Arial"/>
      <family val="2"/>
    </font>
    <font>
      <b/>
      <sz val="12"/>
      <color indexed="10"/>
      <name val="Times New Roman"/>
      <family val="1"/>
    </font>
    <font>
      <i/>
      <sz val="9"/>
      <name val="Times New Roman"/>
      <family val="1"/>
    </font>
    <font>
      <b/>
      <sz val="10"/>
      <color indexed="10"/>
      <name val="Times New Roman"/>
      <family val="1"/>
    </font>
    <font>
      <b/>
      <u/>
      <sz val="10"/>
      <color indexed="10"/>
      <name val="Times New Roman"/>
      <family val="1"/>
    </font>
    <font>
      <b/>
      <sz val="10"/>
      <name val="Times New Roman"/>
      <family val="1"/>
    </font>
    <font>
      <u val="singleAccounting"/>
      <sz val="10"/>
      <name val="Times New Roman"/>
      <family val="1"/>
    </font>
    <font>
      <sz val="12"/>
      <color theme="1"/>
      <name val="Times New Roman"/>
      <family val="2"/>
    </font>
    <font>
      <sz val="12"/>
      <color theme="0"/>
      <name val="Times New Roman"/>
      <family val="2"/>
    </font>
    <font>
      <sz val="12"/>
      <color rgb="FF9C0006"/>
      <name val="Times New Roman"/>
      <family val="2"/>
    </font>
    <font>
      <b/>
      <sz val="12"/>
      <color rgb="FFFA7D00"/>
      <name val="Times New Roman"/>
      <family val="2"/>
    </font>
    <font>
      <b/>
      <sz val="12"/>
      <color theme="0"/>
      <name val="Times New Roman"/>
      <family val="2"/>
    </font>
    <font>
      <b/>
      <sz val="14"/>
      <color theme="1"/>
      <name val="Times New Roman"/>
      <family val="2"/>
    </font>
    <font>
      <i/>
      <sz val="12"/>
      <color rgb="FF7F7F7F"/>
      <name val="Times New Roman"/>
      <family val="2"/>
    </font>
    <font>
      <sz val="12"/>
      <color rgb="FF006100"/>
      <name val="Times New Roman"/>
      <family val="2"/>
    </font>
    <font>
      <b/>
      <sz val="15"/>
      <color theme="3"/>
      <name val="Times New Roman"/>
      <family val="2"/>
    </font>
    <font>
      <b/>
      <sz val="13"/>
      <color theme="3"/>
      <name val="Times New Roman"/>
      <family val="2"/>
    </font>
    <font>
      <b/>
      <sz val="11"/>
      <color theme="3"/>
      <name val="Times New Roman"/>
      <family val="2"/>
    </font>
    <font>
      <sz val="12"/>
      <color rgb="FF3F3F76"/>
      <name val="Times New Roman"/>
      <family val="2"/>
    </font>
    <font>
      <sz val="12"/>
      <color rgb="FFFA7D00"/>
      <name val="Times New Roman"/>
      <family val="2"/>
    </font>
    <font>
      <sz val="12"/>
      <color rgb="FF9C6500"/>
      <name val="Times New Roman"/>
      <family val="2"/>
    </font>
    <font>
      <b/>
      <sz val="12"/>
      <color rgb="FF3F3F3F"/>
      <name val="Times New Roman"/>
      <family val="2"/>
    </font>
    <font>
      <b/>
      <sz val="12"/>
      <color theme="1"/>
      <name val="Times New Roman"/>
      <family val="2"/>
    </font>
    <font>
      <sz val="12"/>
      <color rgb="FFFF0000"/>
      <name val="Times New Roman"/>
      <family val="2"/>
    </font>
    <font>
      <b/>
      <sz val="12"/>
      <color theme="1"/>
      <name val="Times New Roman"/>
      <family val="1"/>
    </font>
    <font>
      <sz val="9"/>
      <color indexed="81"/>
      <name val="Tahoma"/>
      <family val="2"/>
    </font>
    <font>
      <b/>
      <sz val="9"/>
      <color indexed="81"/>
      <name val="Tahoma"/>
      <family val="2"/>
    </font>
    <font>
      <b/>
      <sz val="11"/>
      <color indexed="81"/>
      <name val="Tahoma"/>
      <family val="2"/>
    </font>
    <font>
      <sz val="11"/>
      <color indexed="81"/>
      <name val="Tahoma"/>
      <family val="2"/>
    </font>
    <font>
      <b/>
      <sz val="14"/>
      <name val="Times New Roman"/>
      <family val="1"/>
    </font>
  </fonts>
  <fills count="43">
    <fill>
      <patternFill patternType="none"/>
    </fill>
    <fill>
      <patternFill patternType="gray125"/>
    </fill>
    <fill>
      <patternFill patternType="solid">
        <fgColor indexed="15"/>
        <bgColor indexed="64"/>
      </patternFill>
    </fill>
    <fill>
      <patternFill patternType="solid">
        <fgColor indexed="22"/>
        <bgColor indexed="64"/>
      </patternFill>
    </fill>
    <fill>
      <patternFill patternType="solid">
        <fgColor indexed="22"/>
      </patternFill>
    </fill>
    <fill>
      <patternFill patternType="solid">
        <fgColor indexed="22"/>
        <bgColor indexed="15"/>
      </patternFill>
    </fill>
    <fill>
      <patternFill patternType="solid">
        <fgColor indexed="21"/>
        <bgColor indexed="15"/>
      </patternFill>
    </fill>
    <fill>
      <patternFill patternType="gray125">
        <fgColor indexed="15"/>
      </patternFill>
    </fill>
    <fill>
      <patternFill patternType="solid">
        <fgColor indexed="43"/>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99"/>
        <bgColor indexed="64"/>
      </patternFill>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s>
  <borders count="23">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21"/>
      </left>
      <right style="thin">
        <color indexed="21"/>
      </right>
      <top style="thin">
        <color indexed="21"/>
      </top>
      <bottom style="thin">
        <color indexed="21"/>
      </bottom>
      <diagonal/>
    </border>
    <border>
      <left style="thin">
        <color indexed="10"/>
      </left>
      <right style="thin">
        <color indexed="10"/>
      </right>
      <top style="thin">
        <color indexed="10"/>
      </top>
      <bottom style="thin">
        <color indexed="10"/>
      </bottom>
      <diagonal/>
    </border>
    <border>
      <left style="thin">
        <color indexed="64"/>
      </left>
      <right style="thin">
        <color indexed="64"/>
      </right>
      <top style="thin">
        <color indexed="64"/>
      </top>
      <bottom style="thin">
        <color indexed="10"/>
      </bottom>
      <diagonal/>
    </border>
    <border>
      <left style="thin">
        <color indexed="64"/>
      </left>
      <right/>
      <top style="thin">
        <color indexed="64"/>
      </top>
      <bottom/>
      <diagonal/>
    </border>
    <border>
      <left/>
      <right/>
      <top style="thin">
        <color indexed="64"/>
      </top>
      <bottom style="double">
        <color indexed="64"/>
      </bottom>
      <diagonal/>
    </border>
    <border>
      <left/>
      <right style="thin">
        <color indexed="64"/>
      </right>
      <top/>
      <bottom/>
      <diagonal/>
    </border>
    <border>
      <left/>
      <right/>
      <top/>
      <bottom style="medium">
        <color indexed="64"/>
      </bottom>
      <diagonal/>
    </border>
    <border>
      <left/>
      <right/>
      <top/>
      <bottom style="double">
        <color indexed="64"/>
      </bottom>
      <diagonal/>
    </border>
    <border>
      <left/>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185">
    <xf numFmtId="0" fontId="0" fillId="0" borderId="0"/>
    <xf numFmtId="0" fontId="32" fillId="9" borderId="0" applyNumberFormat="0" applyBorder="0" applyAlignment="0" applyProtection="0"/>
    <xf numFmtId="0" fontId="32" fillId="10" borderId="0" applyNumberFormat="0" applyBorder="0" applyAlignment="0" applyProtection="0"/>
    <xf numFmtId="0" fontId="32" fillId="11" borderId="0" applyNumberFormat="0" applyBorder="0" applyAlignment="0" applyProtection="0"/>
    <xf numFmtId="0" fontId="32" fillId="12" borderId="0" applyNumberFormat="0" applyBorder="0" applyAlignment="0" applyProtection="0"/>
    <xf numFmtId="0" fontId="32" fillId="13" borderId="0" applyNumberFormat="0" applyBorder="0" applyAlignment="0" applyProtection="0"/>
    <xf numFmtId="0" fontId="32" fillId="14" borderId="0" applyNumberFormat="0" applyBorder="0" applyAlignment="0" applyProtection="0"/>
    <xf numFmtId="0" fontId="32" fillId="15" borderId="0" applyNumberFormat="0" applyBorder="0" applyAlignment="0" applyProtection="0"/>
    <xf numFmtId="0" fontId="32" fillId="16" borderId="0" applyNumberFormat="0" applyBorder="0" applyAlignment="0" applyProtection="0"/>
    <xf numFmtId="0" fontId="32" fillId="17" borderId="0" applyNumberFormat="0" applyBorder="0" applyAlignment="0" applyProtection="0"/>
    <xf numFmtId="0" fontId="32" fillId="18" borderId="0" applyNumberFormat="0" applyBorder="0" applyAlignment="0" applyProtection="0"/>
    <xf numFmtId="0" fontId="32" fillId="19" borderId="0" applyNumberFormat="0" applyBorder="0" applyAlignment="0" applyProtection="0"/>
    <xf numFmtId="0" fontId="32" fillId="20" borderId="0" applyNumberFormat="0" applyBorder="0" applyAlignment="0" applyProtection="0"/>
    <xf numFmtId="0" fontId="33" fillId="21" borderId="0" applyNumberFormat="0" applyBorder="0" applyAlignment="0" applyProtection="0"/>
    <xf numFmtId="0" fontId="33" fillId="22" borderId="0" applyNumberFormat="0" applyBorder="0" applyAlignment="0" applyProtection="0"/>
    <xf numFmtId="0" fontId="33" fillId="23" borderId="0" applyNumberFormat="0" applyBorder="0" applyAlignment="0" applyProtection="0"/>
    <xf numFmtId="0" fontId="33" fillId="24" borderId="0" applyNumberFormat="0" applyBorder="0" applyAlignment="0" applyProtection="0"/>
    <xf numFmtId="0" fontId="33" fillId="25" borderId="0" applyNumberFormat="0" applyBorder="0" applyAlignment="0" applyProtection="0"/>
    <xf numFmtId="0" fontId="33" fillId="26" borderId="0" applyNumberFormat="0" applyBorder="0" applyAlignment="0" applyProtection="0"/>
    <xf numFmtId="0" fontId="33" fillId="27" borderId="0" applyNumberFormat="0" applyBorder="0" applyAlignment="0" applyProtection="0"/>
    <xf numFmtId="0" fontId="33" fillId="28" borderId="0" applyNumberFormat="0" applyBorder="0" applyAlignment="0" applyProtection="0"/>
    <xf numFmtId="0" fontId="33" fillId="29" borderId="0" applyNumberFormat="0" applyBorder="0" applyAlignment="0" applyProtection="0"/>
    <xf numFmtId="0" fontId="33" fillId="30" borderId="0" applyNumberFormat="0" applyBorder="0" applyAlignment="0" applyProtection="0"/>
    <xf numFmtId="0" fontId="33" fillId="31" borderId="0" applyNumberFormat="0" applyBorder="0" applyAlignment="0" applyProtection="0"/>
    <xf numFmtId="0" fontId="33" fillId="32" borderId="0" applyNumberFormat="0" applyBorder="0" applyAlignment="0" applyProtection="0"/>
    <xf numFmtId="168" fontId="2" fillId="0" borderId="0">
      <protection locked="0"/>
    </xf>
    <xf numFmtId="169" fontId="1" fillId="0" borderId="0"/>
    <xf numFmtId="169" fontId="2" fillId="0" borderId="0"/>
    <xf numFmtId="169" fontId="2" fillId="0" borderId="0"/>
    <xf numFmtId="169" fontId="8" fillId="0" borderId="0"/>
    <xf numFmtId="42" fontId="32" fillId="0" borderId="0"/>
    <xf numFmtId="176" fontId="16" fillId="2" borderId="1" applyBorder="0" applyAlignment="0">
      <alignment vertical="center"/>
    </xf>
    <xf numFmtId="0" fontId="34" fillId="33" borderId="0" applyNumberFormat="0" applyBorder="0" applyAlignment="0" applyProtection="0"/>
    <xf numFmtId="3" fontId="17" fillId="3" borderId="0" applyBorder="0" applyAlignment="0">
      <alignment horizontal="left"/>
    </xf>
    <xf numFmtId="0" fontId="35" fillId="34" borderId="15" applyNumberFormat="0" applyAlignment="0" applyProtection="0"/>
    <xf numFmtId="0" fontId="2" fillId="0" borderId="0">
      <alignment horizontal="left" indent="2"/>
      <protection locked="0"/>
    </xf>
    <xf numFmtId="0" fontId="36" fillId="35" borderId="16" applyNumberFormat="0" applyAlignment="0" applyProtection="0"/>
    <xf numFmtId="1" fontId="18" fillId="0" borderId="0">
      <alignment horizontal="center"/>
    </xf>
    <xf numFmtId="1" fontId="14" fillId="0" borderId="0">
      <alignment horizontal="center"/>
    </xf>
    <xf numFmtId="1" fontId="14" fillId="0" borderId="0">
      <alignment horizontal="center"/>
    </xf>
    <xf numFmtId="1" fontId="14" fillId="0" borderId="0">
      <alignment horizontal="center"/>
    </xf>
    <xf numFmtId="1" fontId="14" fillId="0" borderId="0">
      <alignment horizontal="center"/>
    </xf>
    <xf numFmtId="1" fontId="14" fillId="0" borderId="0">
      <alignment horizontal="center"/>
    </xf>
    <xf numFmtId="43" fontId="1" fillId="0" borderId="0" applyFont="0" applyFill="0" applyBorder="0" applyAlignment="0" applyProtection="0"/>
    <xf numFmtId="49" fontId="37" fillId="0" borderId="0">
      <alignment horizontal="center"/>
    </xf>
    <xf numFmtId="44" fontId="1" fillId="0" borderId="0" applyFont="0" applyFill="0" applyBorder="0" applyAlignment="0" applyProtection="0"/>
    <xf numFmtId="14" fontId="18" fillId="0" borderId="0" applyFill="0" applyBorder="0" applyAlignment="0" applyProtection="0"/>
    <xf numFmtId="14" fontId="14" fillId="0" borderId="0" applyFill="0" applyBorder="0" applyAlignment="0" applyProtection="0"/>
    <xf numFmtId="14" fontId="14" fillId="0" borderId="0" applyFill="0" applyBorder="0" applyAlignment="0" applyProtection="0"/>
    <xf numFmtId="14" fontId="14" fillId="0" borderId="0" applyFill="0" applyBorder="0" applyAlignment="0" applyProtection="0"/>
    <xf numFmtId="14" fontId="14" fillId="0" borderId="0" applyFill="0" applyBorder="0" applyAlignment="0" applyProtection="0"/>
    <xf numFmtId="14" fontId="14" fillId="0" borderId="0" applyFill="0" applyBorder="0" applyAlignment="0" applyProtection="0"/>
    <xf numFmtId="0" fontId="18" fillId="0" borderId="0"/>
    <xf numFmtId="0" fontId="14" fillId="0" borderId="0"/>
    <xf numFmtId="0" fontId="14" fillId="0" borderId="0"/>
    <xf numFmtId="0" fontId="14" fillId="0" borderId="0"/>
    <xf numFmtId="0" fontId="14" fillId="0" borderId="0"/>
    <xf numFmtId="0" fontId="14" fillId="0" borderId="0"/>
    <xf numFmtId="0" fontId="38" fillId="0" borderId="0" applyNumberFormat="0" applyFill="0" applyBorder="0" applyAlignment="0" applyProtection="0"/>
    <xf numFmtId="0" fontId="39" fillId="36" borderId="0" applyNumberFormat="0" applyBorder="0" applyAlignment="0" applyProtection="0"/>
    <xf numFmtId="0" fontId="40" fillId="0" borderId="17" applyNumberFormat="0" applyFill="0" applyAlignment="0" applyProtection="0"/>
    <xf numFmtId="0" fontId="41" fillId="0" borderId="18" applyNumberFormat="0" applyFill="0" applyAlignment="0" applyProtection="0"/>
    <xf numFmtId="0" fontId="42" fillId="0" borderId="19" applyNumberFormat="0" applyFill="0" applyAlignment="0" applyProtection="0"/>
    <xf numFmtId="0" fontId="42" fillId="0" borderId="0" applyNumberFormat="0" applyFill="0" applyBorder="0" applyAlignment="0" applyProtection="0"/>
    <xf numFmtId="37" fontId="19" fillId="3" borderId="0"/>
    <xf numFmtId="37" fontId="20" fillId="5" borderId="0" applyNumberFormat="0">
      <alignment horizontal="center"/>
    </xf>
    <xf numFmtId="37" fontId="21" fillId="5" borderId="2">
      <alignment horizontal="center"/>
    </xf>
    <xf numFmtId="37" fontId="20" fillId="6" borderId="3">
      <alignment horizontal="center"/>
    </xf>
    <xf numFmtId="37" fontId="14" fillId="0" borderId="4">
      <alignment horizontal="centerContinuous"/>
    </xf>
    <xf numFmtId="177" fontId="22" fillId="3" borderId="5" applyBorder="0" applyAlignment="0" applyProtection="0">
      <alignment horizontal="center"/>
    </xf>
    <xf numFmtId="0" fontId="2" fillId="0" borderId="0">
      <alignment horizontal="left" indent="1"/>
    </xf>
    <xf numFmtId="0" fontId="43" fillId="37" borderId="15" applyNumberFormat="0" applyAlignment="0" applyProtection="0"/>
    <xf numFmtId="40" fontId="23" fillId="0" borderId="6">
      <alignment vertical="center"/>
      <protection locked="0"/>
    </xf>
    <xf numFmtId="49" fontId="17" fillId="0" borderId="6">
      <alignment vertical="center"/>
      <protection locked="0"/>
    </xf>
    <xf numFmtId="49" fontId="17" fillId="0" borderId="6">
      <alignment vertical="center"/>
      <protection locked="0"/>
    </xf>
    <xf numFmtId="49" fontId="17" fillId="0" borderId="6">
      <alignment vertical="center"/>
      <protection locked="0"/>
    </xf>
    <xf numFmtId="49" fontId="17" fillId="0" borderId="6">
      <alignment vertical="center"/>
      <protection locked="0"/>
    </xf>
    <xf numFmtId="49" fontId="17" fillId="0" borderId="6">
      <alignment vertical="center"/>
      <protection locked="0"/>
    </xf>
    <xf numFmtId="178" fontId="23" fillId="0" borderId="3">
      <alignment vertical="center"/>
      <protection locked="0"/>
    </xf>
    <xf numFmtId="38" fontId="18" fillId="0" borderId="6">
      <alignment horizontal="center"/>
      <protection locked="0"/>
    </xf>
    <xf numFmtId="38" fontId="14" fillId="0" borderId="6">
      <alignment horizontal="center"/>
      <protection locked="0"/>
    </xf>
    <xf numFmtId="38" fontId="14" fillId="0" borderId="6">
      <alignment horizontal="center"/>
      <protection locked="0"/>
    </xf>
    <xf numFmtId="38" fontId="14" fillId="0" borderId="6">
      <alignment horizontal="center"/>
      <protection locked="0"/>
    </xf>
    <xf numFmtId="38" fontId="14" fillId="0" borderId="6">
      <alignment horizontal="center"/>
      <protection locked="0"/>
    </xf>
    <xf numFmtId="38" fontId="14" fillId="0" borderId="6">
      <alignment horizontal="center"/>
      <protection locked="0"/>
    </xf>
    <xf numFmtId="49" fontId="23" fillId="0" borderId="3">
      <alignment horizontal="center" vertical="center"/>
      <protection locked="0"/>
    </xf>
    <xf numFmtId="175" fontId="24" fillId="0" borderId="6">
      <alignment horizontal="center"/>
      <protection locked="0"/>
    </xf>
    <xf numFmtId="1" fontId="23" fillId="0" borderId="3">
      <protection locked="0"/>
    </xf>
    <xf numFmtId="40" fontId="23" fillId="0" borderId="7">
      <alignment vertical="center"/>
      <protection locked="0"/>
    </xf>
    <xf numFmtId="173" fontId="17" fillId="0" borderId="6">
      <protection locked="0"/>
    </xf>
    <xf numFmtId="174" fontId="23" fillId="0" borderId="6">
      <protection locked="0"/>
    </xf>
    <xf numFmtId="179" fontId="23" fillId="0" borderId="6">
      <protection locked="0"/>
    </xf>
    <xf numFmtId="180" fontId="23" fillId="0" borderId="6">
      <protection locked="0"/>
    </xf>
    <xf numFmtId="40" fontId="23" fillId="0" borderId="3">
      <alignment vertical="center"/>
      <protection locked="0"/>
    </xf>
    <xf numFmtId="181" fontId="23" fillId="0" borderId="8">
      <alignment vertical="center"/>
      <protection locked="0"/>
    </xf>
    <xf numFmtId="2" fontId="23" fillId="3" borderId="3"/>
    <xf numFmtId="49" fontId="24" fillId="0" borderId="6">
      <alignment horizontal="center" vertical="center"/>
      <protection locked="0"/>
    </xf>
    <xf numFmtId="1" fontId="23" fillId="0" borderId="6">
      <protection locked="0"/>
    </xf>
    <xf numFmtId="37" fontId="18" fillId="4" borderId="0"/>
    <xf numFmtId="37" fontId="14" fillId="4" borderId="0"/>
    <xf numFmtId="37" fontId="14" fillId="4" borderId="0"/>
    <xf numFmtId="37" fontId="14" fillId="4" borderId="0"/>
    <xf numFmtId="37" fontId="14" fillId="4" borderId="0"/>
    <xf numFmtId="37" fontId="14" fillId="4" borderId="0"/>
    <xf numFmtId="37" fontId="19" fillId="4" borderId="0"/>
    <xf numFmtId="182" fontId="18" fillId="7" borderId="5" applyFont="0" applyBorder="0" applyAlignment="0" applyProtection="0">
      <alignment horizontal="center"/>
    </xf>
    <xf numFmtId="182" fontId="14" fillId="7" borderId="5" applyFont="0" applyBorder="0" applyAlignment="0" applyProtection="0">
      <alignment horizontal="center"/>
    </xf>
    <xf numFmtId="182" fontId="14" fillId="7" borderId="5" applyFont="0" applyBorder="0" applyAlignment="0" applyProtection="0">
      <alignment horizontal="center"/>
    </xf>
    <xf numFmtId="182" fontId="14" fillId="7" borderId="5" applyFont="0" applyBorder="0" applyAlignment="0" applyProtection="0">
      <alignment horizontal="center"/>
    </xf>
    <xf numFmtId="182" fontId="14" fillId="7" borderId="5" applyFont="0" applyBorder="0" applyAlignment="0" applyProtection="0">
      <alignment horizontal="center"/>
    </xf>
    <xf numFmtId="182" fontId="14" fillId="7" borderId="5" applyFont="0" applyBorder="0" applyAlignment="0" applyProtection="0">
      <alignment horizontal="center"/>
    </xf>
    <xf numFmtId="1" fontId="18" fillId="7" borderId="9" applyFont="0" applyBorder="0" applyProtection="0">
      <alignment horizontal="centerContinuous"/>
    </xf>
    <xf numFmtId="1" fontId="14" fillId="7" borderId="9" applyFont="0" applyBorder="0" applyProtection="0">
      <alignment horizontal="centerContinuous"/>
    </xf>
    <xf numFmtId="1" fontId="14" fillId="7" borderId="9" applyFont="0" applyBorder="0" applyProtection="0">
      <alignment horizontal="centerContinuous"/>
    </xf>
    <xf numFmtId="1" fontId="14" fillId="7" borderId="9" applyFont="0" applyBorder="0" applyProtection="0">
      <alignment horizontal="centerContinuous"/>
    </xf>
    <xf numFmtId="1" fontId="14" fillId="7" borderId="9" applyFont="0" applyBorder="0" applyProtection="0">
      <alignment horizontal="centerContinuous"/>
    </xf>
    <xf numFmtId="1" fontId="14" fillId="7" borderId="9" applyFont="0" applyBorder="0" applyProtection="0">
      <alignment horizontal="centerContinuous"/>
    </xf>
    <xf numFmtId="0" fontId="44" fillId="0" borderId="20" applyNumberFormat="0" applyFill="0" applyAlignment="0" applyProtection="0"/>
    <xf numFmtId="0" fontId="45" fillId="38" borderId="0" applyNumberFormat="0" applyBorder="0" applyAlignment="0" applyProtection="0"/>
    <xf numFmtId="0" fontId="12" fillId="0" borderId="0"/>
    <xf numFmtId="0" fontId="2" fillId="0" borderId="0">
      <protection locked="0"/>
    </xf>
    <xf numFmtId="0" fontId="12" fillId="0" borderId="0"/>
    <xf numFmtId="40" fontId="20" fillId="3" borderId="0"/>
    <xf numFmtId="14" fontId="18" fillId="3" borderId="0">
      <alignment horizontal="center"/>
    </xf>
    <xf numFmtId="14" fontId="14" fillId="3" borderId="0">
      <alignment horizontal="center"/>
    </xf>
    <xf numFmtId="14" fontId="14" fillId="3" borderId="0">
      <alignment horizontal="center"/>
    </xf>
    <xf numFmtId="14" fontId="14" fillId="3" borderId="0">
      <alignment horizontal="center"/>
    </xf>
    <xf numFmtId="14" fontId="14" fillId="3" borderId="0">
      <alignment horizontal="center"/>
    </xf>
    <xf numFmtId="14" fontId="14" fillId="3" borderId="0">
      <alignment horizontal="center"/>
    </xf>
    <xf numFmtId="1" fontId="18" fillId="3" borderId="0" applyFont="0" applyBorder="0" applyProtection="0">
      <alignment horizontal="center"/>
    </xf>
    <xf numFmtId="1" fontId="14" fillId="3" borderId="0" applyFont="0" applyBorder="0" applyProtection="0">
      <alignment horizontal="center"/>
    </xf>
    <xf numFmtId="1" fontId="14" fillId="3" borderId="0" applyFont="0" applyBorder="0" applyProtection="0">
      <alignment horizontal="center"/>
    </xf>
    <xf numFmtId="1" fontId="14" fillId="3" borderId="0" applyFont="0" applyBorder="0" applyProtection="0">
      <alignment horizontal="center"/>
    </xf>
    <xf numFmtId="1" fontId="14" fillId="3" borderId="0" applyFont="0" applyBorder="0" applyProtection="0">
      <alignment horizontal="center"/>
    </xf>
    <xf numFmtId="1" fontId="14" fillId="3" borderId="0" applyFont="0" applyBorder="0" applyProtection="0">
      <alignment horizontal="center"/>
    </xf>
    <xf numFmtId="40" fontId="23" fillId="0" borderId="6" applyFont="0">
      <alignment vertical="center"/>
      <protection locked="0"/>
    </xf>
    <xf numFmtId="0" fontId="46" fillId="34" borderId="21" applyNumberFormat="0" applyAlignment="0" applyProtection="0"/>
    <xf numFmtId="183" fontId="18" fillId="3" borderId="0"/>
    <xf numFmtId="183" fontId="14" fillId="3" borderId="0"/>
    <xf numFmtId="183" fontId="14" fillId="3" borderId="0"/>
    <xf numFmtId="183" fontId="14" fillId="3" borderId="0"/>
    <xf numFmtId="183" fontId="14" fillId="3" borderId="0"/>
    <xf numFmtId="183" fontId="14" fillId="3" borderId="0"/>
    <xf numFmtId="170" fontId="2" fillId="0" borderId="0">
      <protection locked="0"/>
    </xf>
    <xf numFmtId="9" fontId="32" fillId="0" borderId="0" applyFont="0" applyFill="0" applyBorder="0" applyAlignment="0" applyProtection="0"/>
    <xf numFmtId="9" fontId="12" fillId="0" borderId="0" applyFont="0" applyFill="0" applyBorder="0" applyAlignment="0" applyProtection="0"/>
    <xf numFmtId="174" fontId="14" fillId="3" borderId="10" applyBorder="0"/>
    <xf numFmtId="38" fontId="25" fillId="3" borderId="0">
      <alignment horizontal="center" vertical="center"/>
    </xf>
    <xf numFmtId="49" fontId="47" fillId="0" borderId="0">
      <alignment horizontal="center"/>
    </xf>
    <xf numFmtId="18" fontId="18" fillId="7" borderId="11" applyFont="0" applyFill="0" applyBorder="0" applyAlignment="0" applyProtection="0"/>
    <xf numFmtId="18" fontId="14" fillId="7" borderId="11" applyFont="0" applyFill="0" applyBorder="0" applyAlignment="0" applyProtection="0"/>
    <xf numFmtId="18" fontId="14" fillId="7" borderId="11" applyFont="0" applyFill="0" applyBorder="0" applyAlignment="0" applyProtection="0"/>
    <xf numFmtId="18" fontId="14" fillId="7" borderId="11" applyFont="0" applyFill="0" applyBorder="0" applyAlignment="0" applyProtection="0"/>
    <xf numFmtId="18" fontId="14" fillId="7" borderId="11" applyFont="0" applyFill="0" applyBorder="0" applyAlignment="0" applyProtection="0"/>
    <xf numFmtId="18" fontId="14" fillId="7" borderId="11" applyFont="0" applyFill="0" applyBorder="0" applyAlignment="0" applyProtection="0"/>
    <xf numFmtId="49" fontId="6" fillId="0" borderId="0">
      <alignment horizontal="right"/>
      <protection locked="0"/>
    </xf>
    <xf numFmtId="49" fontId="7" fillId="0" borderId="0">
      <alignment horizontal="right"/>
      <protection locked="0"/>
    </xf>
    <xf numFmtId="49" fontId="47" fillId="0" borderId="12">
      <alignment horizontal="center"/>
    </xf>
    <xf numFmtId="49" fontId="7" fillId="0" borderId="4">
      <alignment horizontal="right"/>
      <protection locked="0"/>
    </xf>
    <xf numFmtId="0" fontId="47" fillId="0" borderId="22" applyNumberFormat="0" applyFill="0" applyAlignment="0" applyProtection="0"/>
    <xf numFmtId="0" fontId="1" fillId="0" borderId="0">
      <alignment horizontal="left" indent="4"/>
    </xf>
    <xf numFmtId="0" fontId="2" fillId="0" borderId="0">
      <alignment horizontal="left" indent="4"/>
    </xf>
    <xf numFmtId="0" fontId="2" fillId="0" borderId="0">
      <alignment horizontal="left" indent="4"/>
    </xf>
    <xf numFmtId="40" fontId="14" fillId="3" borderId="10"/>
    <xf numFmtId="181" fontId="18" fillId="3" borderId="0" applyBorder="0"/>
    <xf numFmtId="181" fontId="14" fillId="3" borderId="0" applyBorder="0"/>
    <xf numFmtId="181" fontId="14" fillId="3" borderId="0" applyBorder="0"/>
    <xf numFmtId="181" fontId="14" fillId="3" borderId="0" applyBorder="0"/>
    <xf numFmtId="181" fontId="14" fillId="3" borderId="0" applyBorder="0"/>
    <xf numFmtId="181" fontId="14" fillId="3" borderId="0" applyBorder="0"/>
    <xf numFmtId="184" fontId="18" fillId="3" borderId="13"/>
    <xf numFmtId="184" fontId="14" fillId="3" borderId="13"/>
    <xf numFmtId="184" fontId="14" fillId="3" borderId="13"/>
    <xf numFmtId="184" fontId="14" fillId="3" borderId="13"/>
    <xf numFmtId="184" fontId="14" fillId="3" borderId="13"/>
    <xf numFmtId="184" fontId="14" fillId="3" borderId="13"/>
    <xf numFmtId="0" fontId="48" fillId="0" borderId="0" applyNumberFormat="0" applyFill="0" applyBorder="0" applyAlignment="0" applyProtection="0"/>
    <xf numFmtId="185" fontId="18" fillId="3" borderId="1" applyFill="0" applyBorder="0" applyAlignment="0" applyProtection="0">
      <alignment horizontal="center"/>
    </xf>
    <xf numFmtId="185" fontId="14" fillId="3" borderId="1" applyFill="0" applyBorder="0" applyAlignment="0" applyProtection="0">
      <alignment horizontal="center"/>
    </xf>
    <xf numFmtId="185" fontId="14" fillId="3" borderId="1" applyFill="0" applyBorder="0" applyAlignment="0" applyProtection="0">
      <alignment horizontal="center"/>
    </xf>
    <xf numFmtId="185" fontId="14" fillId="3" borderId="1" applyFill="0" applyBorder="0" applyAlignment="0" applyProtection="0">
      <alignment horizontal="center"/>
    </xf>
    <xf numFmtId="185" fontId="14" fillId="3" borderId="1" applyFill="0" applyBorder="0" applyAlignment="0" applyProtection="0">
      <alignment horizontal="center"/>
    </xf>
    <xf numFmtId="185" fontId="14" fillId="3" borderId="1" applyFill="0" applyBorder="0" applyAlignment="0" applyProtection="0">
      <alignment horizontal="center"/>
    </xf>
    <xf numFmtId="0" fontId="2" fillId="0" borderId="4">
      <alignment horizontal="center"/>
      <protection locked="0"/>
    </xf>
    <xf numFmtId="171" fontId="9" fillId="0" borderId="0"/>
  </cellStyleXfs>
  <cellXfs count="347">
    <xf numFmtId="0" fontId="0" fillId="0" borderId="0" xfId="0"/>
    <xf numFmtId="0" fontId="2" fillId="0" borderId="0" xfId="0" applyFont="1"/>
    <xf numFmtId="0" fontId="3" fillId="0" borderId="0" xfId="0" applyFont="1" applyAlignment="1">
      <alignment horizontal="center"/>
    </xf>
    <xf numFmtId="0" fontId="2" fillId="0" borderId="0" xfId="0" applyFont="1" applyAlignment="1"/>
    <xf numFmtId="0" fontId="2" fillId="0" borderId="0" xfId="0" applyFont="1" applyAlignment="1">
      <alignment horizontal="center"/>
    </xf>
    <xf numFmtId="38" fontId="2" fillId="0" borderId="0" xfId="0" applyNumberFormat="1" applyFont="1"/>
    <xf numFmtId="38" fontId="0" fillId="0" borderId="0" xfId="0" applyNumberFormat="1"/>
    <xf numFmtId="165" fontId="2" fillId="0" borderId="0" xfId="43" applyNumberFormat="1" applyFont="1"/>
    <xf numFmtId="165" fontId="3" fillId="0" borderId="0" xfId="43" applyNumberFormat="1" applyFont="1" applyAlignment="1">
      <alignment horizontal="center"/>
    </xf>
    <xf numFmtId="165" fontId="5" fillId="0" borderId="0" xfId="43" applyNumberFormat="1" applyFont="1"/>
    <xf numFmtId="165" fontId="2" fillId="0" borderId="0" xfId="0" applyNumberFormat="1" applyFont="1"/>
    <xf numFmtId="0" fontId="2" fillId="0" borderId="0" xfId="0" applyFont="1" applyBorder="1"/>
    <xf numFmtId="165" fontId="2" fillId="0" borderId="0" xfId="43" applyNumberFormat="1" applyFont="1" applyBorder="1"/>
    <xf numFmtId="165" fontId="2" fillId="0" borderId="10" xfId="43" applyNumberFormat="1" applyFont="1" applyBorder="1"/>
    <xf numFmtId="165" fontId="2" fillId="0" borderId="10" xfId="0" applyNumberFormat="1" applyFont="1" applyBorder="1"/>
    <xf numFmtId="165" fontId="5" fillId="0" borderId="0" xfId="43" applyNumberFormat="1" applyFont="1" applyAlignment="1">
      <alignment horizontal="right"/>
    </xf>
    <xf numFmtId="0" fontId="2" fillId="0" borderId="0" xfId="0" applyFont="1" applyAlignment="1">
      <alignment horizontal="right"/>
    </xf>
    <xf numFmtId="165" fontId="2" fillId="0" borderId="0" xfId="43" applyNumberFormat="1" applyFont="1" applyAlignment="1">
      <alignment horizontal="right"/>
    </xf>
    <xf numFmtId="0" fontId="2" fillId="0" borderId="0" xfId="0" applyFont="1" applyFill="1" applyAlignment="1">
      <alignment horizontal="right"/>
    </xf>
    <xf numFmtId="0" fontId="3" fillId="0" borderId="0" xfId="0" applyFont="1" applyAlignment="1">
      <alignment horizontal="right"/>
    </xf>
    <xf numFmtId="165" fontId="2" fillId="0" borderId="14" xfId="43" applyNumberFormat="1" applyFont="1" applyBorder="1"/>
    <xf numFmtId="166" fontId="2" fillId="0" borderId="0" xfId="0" applyNumberFormat="1" applyFont="1" applyBorder="1" applyAlignment="1">
      <alignment horizontal="right"/>
    </xf>
    <xf numFmtId="0" fontId="6" fillId="0" borderId="0" xfId="0" applyFont="1"/>
    <xf numFmtId="0" fontId="7" fillId="0" borderId="0" xfId="0" applyFont="1"/>
    <xf numFmtId="169" fontId="1" fillId="0" borderId="0" xfId="26"/>
    <xf numFmtId="0" fontId="2" fillId="0" borderId="0" xfId="0" applyFont="1" applyAlignment="1">
      <alignment vertical="center"/>
    </xf>
    <xf numFmtId="0" fontId="2" fillId="0" borderId="0" xfId="0" applyFont="1" applyAlignment="1">
      <alignment horizontal="left" vertical="center"/>
    </xf>
    <xf numFmtId="0" fontId="1" fillId="0" borderId="0" xfId="160" applyAlignment="1">
      <alignment horizontal="left" vertical="center" indent="4"/>
    </xf>
    <xf numFmtId="0" fontId="1" fillId="0" borderId="0" xfId="70" applyFont="1" applyAlignment="1">
      <alignment horizontal="left" vertical="center" indent="1"/>
    </xf>
    <xf numFmtId="37" fontId="2" fillId="0" borderId="0" xfId="0" applyNumberFormat="1" applyFont="1" applyFill="1"/>
    <xf numFmtId="0" fontId="3" fillId="0" borderId="0" xfId="0" applyFont="1" applyAlignment="1">
      <alignment horizontal="left" vertical="center"/>
    </xf>
    <xf numFmtId="168" fontId="2" fillId="0" borderId="0" xfId="25" applyAlignment="1">
      <alignment horizontal="left" vertical="center"/>
      <protection locked="0"/>
    </xf>
    <xf numFmtId="37" fontId="2" fillId="0" borderId="0" xfId="0" applyNumberFormat="1" applyFont="1" applyAlignment="1">
      <alignment horizontal="left" vertical="center" wrapText="1"/>
    </xf>
    <xf numFmtId="3" fontId="2" fillId="0" borderId="0" xfId="0" applyNumberFormat="1" applyFont="1" applyAlignment="1">
      <alignment horizontal="left" vertical="center" wrapText="1"/>
    </xf>
    <xf numFmtId="167" fontId="2" fillId="0" borderId="0" xfId="45" applyNumberFormat="1" applyFont="1" applyAlignment="1">
      <alignment horizontal="left" vertical="center" wrapText="1"/>
    </xf>
    <xf numFmtId="37" fontId="2" fillId="0" borderId="0" xfId="0" applyNumberFormat="1" applyFont="1" applyBorder="1" applyAlignment="1">
      <alignment horizontal="left" vertical="center" wrapText="1"/>
    </xf>
    <xf numFmtId="0" fontId="6" fillId="0" borderId="0" xfId="0" applyFont="1" applyAlignment="1">
      <alignment vertical="center"/>
    </xf>
    <xf numFmtId="0" fontId="7" fillId="0" borderId="0" xfId="0" applyFont="1" applyBorder="1" applyAlignment="1">
      <alignment horizontal="right" vertical="center"/>
    </xf>
    <xf numFmtId="0" fontId="2" fillId="0" borderId="0" xfId="0" applyFont="1" applyBorder="1" applyAlignment="1">
      <alignment horizontal="right" vertical="center"/>
    </xf>
    <xf numFmtId="0" fontId="6" fillId="0" borderId="0" xfId="0" applyFont="1" applyAlignment="1">
      <alignment horizontal="right" vertical="center"/>
    </xf>
    <xf numFmtId="169" fontId="1" fillId="0" borderId="0" xfId="26" applyAlignment="1">
      <alignment horizontal="left" vertical="center"/>
    </xf>
    <xf numFmtId="168" fontId="5" fillId="0" borderId="0" xfId="25" applyFont="1" applyAlignment="1">
      <alignment horizontal="left" vertical="center"/>
      <protection locked="0"/>
    </xf>
    <xf numFmtId="0" fontId="7" fillId="0" borderId="0" xfId="0" applyFont="1" applyAlignment="1">
      <alignment vertical="center"/>
    </xf>
    <xf numFmtId="0" fontId="2" fillId="0" borderId="0" xfId="0" applyFont="1" applyBorder="1" applyAlignment="1">
      <alignment vertical="center"/>
    </xf>
    <xf numFmtId="165" fontId="2" fillId="0" borderId="0" xfId="43" applyNumberFormat="1" applyFont="1" applyBorder="1" applyAlignment="1" applyProtection="1">
      <alignment horizontal="right"/>
      <protection locked="0"/>
    </xf>
    <xf numFmtId="165" fontId="2" fillId="0" borderId="0" xfId="43" applyNumberFormat="1" applyFont="1" applyFill="1" applyAlignment="1">
      <alignment horizontal="left" vertical="center"/>
    </xf>
    <xf numFmtId="169" fontId="10" fillId="0" borderId="0" xfId="26" applyFont="1"/>
    <xf numFmtId="41" fontId="2" fillId="0" borderId="0" xfId="0" applyNumberFormat="1" applyFont="1"/>
    <xf numFmtId="165" fontId="2" fillId="0" borderId="0" xfId="43" applyNumberFormat="1" applyFont="1" applyFill="1" applyBorder="1" applyAlignment="1">
      <alignment horizontal="left" vertical="center"/>
    </xf>
    <xf numFmtId="168" fontId="5" fillId="8" borderId="0" xfId="25" applyFont="1" applyFill="1" applyAlignment="1">
      <alignment horizontal="left" vertical="center"/>
      <protection locked="0"/>
    </xf>
    <xf numFmtId="168" fontId="5" fillId="0" borderId="0" xfId="25" applyFont="1" applyFill="1" applyAlignment="1">
      <alignment horizontal="left" vertical="center"/>
      <protection locked="0"/>
    </xf>
    <xf numFmtId="10" fontId="2" fillId="0" borderId="0" xfId="43" applyNumberFormat="1" applyFont="1" applyFill="1" applyAlignment="1">
      <alignment horizontal="right" vertical="center"/>
    </xf>
    <xf numFmtId="0" fontId="2" fillId="0" borderId="0" xfId="0" applyNumberFormat="1" applyFont="1" applyAlignment="1">
      <alignment horizontal="left" vertical="center"/>
    </xf>
    <xf numFmtId="0" fontId="2" fillId="0" borderId="0" xfId="0" applyNumberFormat="1" applyFont="1"/>
    <xf numFmtId="41" fontId="2" fillId="0" borderId="0" xfId="155" applyNumberFormat="1" applyFont="1" applyAlignment="1">
      <alignment horizontal="left"/>
      <protection locked="0"/>
    </xf>
    <xf numFmtId="0" fontId="2" fillId="0" borderId="0" xfId="0" applyFont="1" applyFill="1"/>
    <xf numFmtId="37" fontId="2" fillId="0" borderId="0" xfId="0" applyNumberFormat="1" applyFont="1" applyFill="1" applyBorder="1" applyAlignment="1">
      <alignment horizontal="right"/>
    </xf>
    <xf numFmtId="165" fontId="2" fillId="0" borderId="0" xfId="43" applyNumberFormat="1" applyFont="1" applyFill="1" applyAlignment="1">
      <alignment horizontal="right"/>
    </xf>
    <xf numFmtId="165" fontId="2" fillId="0" borderId="0" xfId="43" applyNumberFormat="1" applyFont="1" applyFill="1"/>
    <xf numFmtId="41" fontId="2" fillId="8" borderId="0" xfId="0" applyNumberFormat="1" applyFont="1" applyFill="1"/>
    <xf numFmtId="41" fontId="2" fillId="0" borderId="0" xfId="43" applyNumberFormat="1" applyFont="1"/>
    <xf numFmtId="41" fontId="2" fillId="0" borderId="0" xfId="0" applyNumberFormat="1" applyFont="1" applyBorder="1"/>
    <xf numFmtId="168" fontId="2" fillId="0" borderId="0" xfId="25" applyFill="1" applyAlignment="1">
      <alignment horizontal="left" vertical="center"/>
      <protection locked="0"/>
    </xf>
    <xf numFmtId="41" fontId="2" fillId="8" borderId="0" xfId="43" applyNumberFormat="1" applyFont="1" applyFill="1" applyBorder="1" applyAlignment="1" applyProtection="1">
      <alignment horizontal="right"/>
      <protection locked="0"/>
    </xf>
    <xf numFmtId="41" fontId="2" fillId="8" borderId="0" xfId="0" applyNumberFormat="1" applyFont="1" applyFill="1" applyBorder="1" applyAlignment="1">
      <alignment horizontal="right"/>
    </xf>
    <xf numFmtId="41" fontId="2" fillId="0" borderId="0" xfId="43" applyNumberFormat="1" applyFont="1" applyFill="1" applyBorder="1" applyAlignment="1" applyProtection="1">
      <alignment horizontal="right"/>
      <protection locked="0"/>
    </xf>
    <xf numFmtId="41" fontId="2" fillId="8" borderId="0" xfId="43" applyNumberFormat="1" applyFont="1" applyFill="1"/>
    <xf numFmtId="41" fontId="2" fillId="0" borderId="0" xfId="43" applyNumberFormat="1" applyFont="1" applyBorder="1"/>
    <xf numFmtId="168" fontId="10" fillId="0" borderId="0" xfId="26" applyNumberFormat="1" applyFont="1" applyFill="1"/>
    <xf numFmtId="41" fontId="2" fillId="0" borderId="5" xfId="0" applyNumberFormat="1" applyFont="1" applyBorder="1"/>
    <xf numFmtId="0" fontId="3" fillId="0" borderId="0" xfId="0" applyFont="1" applyFill="1" applyAlignment="1">
      <alignment horizontal="left" vertical="center"/>
    </xf>
    <xf numFmtId="0" fontId="2" fillId="0" borderId="0" xfId="0" applyFont="1" applyFill="1" applyAlignment="1">
      <alignment horizontal="left" vertical="center"/>
    </xf>
    <xf numFmtId="0" fontId="1" fillId="0" borderId="0" xfId="70" applyFont="1" applyFill="1" applyAlignment="1">
      <alignment horizontal="left" vertical="center" indent="1"/>
    </xf>
    <xf numFmtId="0" fontId="2" fillId="0" borderId="0" xfId="0" applyFont="1" applyFill="1" applyAlignment="1">
      <alignment horizontal="left" vertical="center" indent="2"/>
    </xf>
    <xf numFmtId="0" fontId="0" fillId="0" borderId="0" xfId="0" applyFill="1"/>
    <xf numFmtId="37" fontId="0" fillId="0" borderId="0" xfId="0" applyNumberFormat="1" applyFill="1"/>
    <xf numFmtId="41" fontId="2" fillId="0" borderId="0" xfId="43" applyNumberFormat="1" applyFont="1" applyFill="1"/>
    <xf numFmtId="0" fontId="2" fillId="0" borderId="0" xfId="35">
      <alignment horizontal="left" indent="2"/>
      <protection locked="0"/>
    </xf>
    <xf numFmtId="0" fontId="2" fillId="0" borderId="0" xfId="120" applyFont="1" applyAlignment="1">
      <alignment horizontal="right" vertical="center"/>
      <protection locked="0"/>
    </xf>
    <xf numFmtId="0" fontId="2" fillId="0" borderId="0" xfId="120" applyFont="1">
      <protection locked="0"/>
    </xf>
    <xf numFmtId="0" fontId="3" fillId="0" borderId="0" xfId="120" applyFont="1">
      <protection locked="0"/>
    </xf>
    <xf numFmtId="0" fontId="26" fillId="0" borderId="0" xfId="120" applyFont="1">
      <protection locked="0"/>
    </xf>
    <xf numFmtId="0" fontId="27" fillId="0" borderId="0" xfId="120" applyFont="1">
      <protection locked="0"/>
    </xf>
    <xf numFmtId="168" fontId="1" fillId="0" borderId="0" xfId="26" applyNumberFormat="1" applyAlignment="1">
      <alignment horizontal="left" vertical="center"/>
    </xf>
    <xf numFmtId="165" fontId="5" fillId="0" borderId="0" xfId="43" applyNumberFormat="1" applyFont="1" applyAlignment="1">
      <alignment horizontal="left"/>
    </xf>
    <xf numFmtId="165" fontId="2" fillId="0" borderId="0" xfId="43" applyNumberFormat="1" applyFont="1" applyAlignment="1" applyProtection="1">
      <alignment horizontal="center"/>
      <protection locked="0"/>
    </xf>
    <xf numFmtId="165" fontId="32" fillId="0" borderId="0" xfId="43" applyNumberFormat="1" applyFont="1" applyAlignment="1" applyProtection="1">
      <alignment horizontal="center"/>
      <protection locked="0"/>
    </xf>
    <xf numFmtId="165" fontId="2" fillId="0" borderId="0" xfId="43" applyNumberFormat="1" applyFont="1" applyProtection="1">
      <protection locked="0"/>
    </xf>
    <xf numFmtId="165" fontId="2" fillId="0" borderId="4" xfId="43" applyNumberFormat="1" applyFont="1" applyBorder="1" applyAlignment="1" applyProtection="1">
      <alignment horizontal="center"/>
      <protection locked="0"/>
    </xf>
    <xf numFmtId="165" fontId="32" fillId="0" borderId="4" xfId="43" applyNumberFormat="1" applyFont="1" applyBorder="1" applyAlignment="1" applyProtection="1">
      <alignment horizontal="center"/>
      <protection locked="0"/>
    </xf>
    <xf numFmtId="165" fontId="32" fillId="0" borderId="0" xfId="43" applyNumberFormat="1" applyFont="1" applyProtection="1">
      <protection locked="0"/>
    </xf>
    <xf numFmtId="165" fontId="2" fillId="0" borderId="0" xfId="43" applyNumberFormat="1" applyFont="1" applyBorder="1" applyProtection="1">
      <protection locked="0"/>
    </xf>
    <xf numFmtId="165" fontId="2" fillId="0" borderId="4" xfId="43" applyNumberFormat="1" applyFont="1" applyBorder="1" applyProtection="1">
      <protection locked="0"/>
    </xf>
    <xf numFmtId="165" fontId="32" fillId="0" borderId="4" xfId="43" applyNumberFormat="1" applyFont="1" applyBorder="1" applyProtection="1">
      <protection locked="0"/>
    </xf>
    <xf numFmtId="165" fontId="5" fillId="0" borderId="0" xfId="43" applyNumberFormat="1" applyFont="1" applyProtection="1">
      <protection locked="0"/>
    </xf>
    <xf numFmtId="0" fontId="0" fillId="0" borderId="0" xfId="0" applyAlignment="1">
      <alignment horizontal="center"/>
    </xf>
    <xf numFmtId="165" fontId="0" fillId="0" borderId="0" xfId="0" applyNumberFormat="1"/>
    <xf numFmtId="0" fontId="2" fillId="0" borderId="0" xfId="0" applyNumberFormat="1" applyFont="1" applyAlignment="1">
      <alignment horizontal="center"/>
    </xf>
    <xf numFmtId="38" fontId="2" fillId="0" borderId="0" xfId="0" applyNumberFormat="1" applyFont="1" applyAlignment="1">
      <alignment horizontal="right"/>
    </xf>
    <xf numFmtId="165" fontId="26" fillId="0" borderId="0" xfId="43" applyNumberFormat="1" applyFont="1" applyFill="1" applyAlignment="1">
      <alignment horizontal="right"/>
    </xf>
    <xf numFmtId="0" fontId="28" fillId="0" borderId="0" xfId="0" applyFont="1" applyAlignment="1">
      <alignment horizontal="right"/>
    </xf>
    <xf numFmtId="165" fontId="28" fillId="0" borderId="0" xfId="43" applyNumberFormat="1" applyFont="1" applyAlignment="1">
      <alignment horizontal="right"/>
    </xf>
    <xf numFmtId="0" fontId="29" fillId="0" borderId="0" xfId="0" applyFont="1" applyAlignment="1">
      <alignment horizontal="right"/>
    </xf>
    <xf numFmtId="165" fontId="28" fillId="0" borderId="0" xfId="43" applyNumberFormat="1" applyFont="1" applyFill="1" applyAlignment="1">
      <alignment horizontal="right"/>
    </xf>
    <xf numFmtId="165" fontId="28" fillId="0" borderId="0" xfId="43" applyNumberFormat="1" applyFont="1" applyBorder="1" applyAlignment="1">
      <alignment horizontal="right"/>
    </xf>
    <xf numFmtId="165" fontId="28" fillId="0" borderId="10" xfId="43" applyNumberFormat="1" applyFont="1" applyBorder="1" applyAlignment="1">
      <alignment horizontal="right"/>
    </xf>
    <xf numFmtId="165" fontId="28" fillId="0" borderId="0" xfId="43" applyNumberFormat="1" applyFont="1" applyAlignment="1" applyProtection="1">
      <alignment horizontal="right"/>
      <protection locked="0"/>
    </xf>
    <xf numFmtId="165" fontId="28" fillId="0" borderId="0" xfId="0" applyNumberFormat="1" applyFont="1" applyAlignment="1">
      <alignment horizontal="right"/>
    </xf>
    <xf numFmtId="169" fontId="1" fillId="0" borderId="0" xfId="26" applyFill="1" applyAlignment="1">
      <alignment horizontal="left" vertical="center"/>
    </xf>
    <xf numFmtId="168" fontId="5" fillId="0" borderId="0" xfId="25" applyFont="1" applyFill="1">
      <protection locked="0"/>
    </xf>
    <xf numFmtId="0" fontId="2" fillId="0" borderId="0" xfId="121" applyFont="1" applyFill="1" applyAlignment="1">
      <alignment horizontal="left" vertical="center"/>
    </xf>
    <xf numFmtId="169" fontId="2" fillId="0" borderId="0" xfId="26" applyFont="1" applyFill="1" applyAlignment="1">
      <alignment vertical="center"/>
    </xf>
    <xf numFmtId="165" fontId="2" fillId="0" borderId="5" xfId="43" applyNumberFormat="1" applyFont="1" applyBorder="1" applyProtection="1">
      <protection locked="0"/>
    </xf>
    <xf numFmtId="169" fontId="1" fillId="8" borderId="0" xfId="26" applyNumberFormat="1" applyFill="1" applyAlignment="1">
      <alignment horizontal="left" vertical="center"/>
    </xf>
    <xf numFmtId="168" fontId="1" fillId="8" borderId="0" xfId="26" applyNumberFormat="1" applyFill="1" applyAlignment="1">
      <alignment horizontal="left" vertical="center"/>
    </xf>
    <xf numFmtId="41" fontId="2" fillId="0" borderId="0" xfId="120" applyNumberFormat="1" applyFont="1" applyAlignment="1">
      <alignment horizontal="left" vertical="center"/>
      <protection locked="0"/>
    </xf>
    <xf numFmtId="165" fontId="2" fillId="8" borderId="4" xfId="43" applyNumberFormat="1" applyFont="1" applyFill="1" applyBorder="1" applyProtection="1">
      <protection locked="0"/>
    </xf>
    <xf numFmtId="49" fontId="37" fillId="0" borderId="0" xfId="44" applyAlignment="1">
      <alignment horizontal="center"/>
    </xf>
    <xf numFmtId="49" fontId="47" fillId="0" borderId="0" xfId="148">
      <alignment horizontal="center"/>
    </xf>
    <xf numFmtId="0" fontId="6" fillId="0" borderId="0" xfId="0" applyFont="1" applyFill="1" applyAlignment="1">
      <alignment vertical="center"/>
    </xf>
    <xf numFmtId="41" fontId="6" fillId="0" borderId="0" xfId="0" applyNumberFormat="1" applyFont="1" applyFill="1" applyAlignment="1">
      <alignment vertical="center"/>
    </xf>
    <xf numFmtId="0" fontId="6" fillId="0" borderId="0" xfId="0" applyFont="1" applyFill="1"/>
    <xf numFmtId="41" fontId="2" fillId="0" borderId="0" xfId="0" applyNumberFormat="1" applyFont="1" applyFill="1" applyAlignment="1">
      <alignment horizontal="right" vertical="center"/>
    </xf>
    <xf numFmtId="0" fontId="7" fillId="0" borderId="0" xfId="0" applyFont="1" applyFill="1" applyAlignment="1">
      <alignment vertical="center"/>
    </xf>
    <xf numFmtId="41" fontId="7" fillId="0" borderId="0" xfId="0" applyNumberFormat="1" applyFont="1" applyFill="1" applyAlignment="1">
      <alignment vertical="center"/>
    </xf>
    <xf numFmtId="0" fontId="7" fillId="0" borderId="0" xfId="0" applyFont="1" applyFill="1"/>
    <xf numFmtId="41" fontId="2" fillId="0" borderId="0" xfId="0" applyNumberFormat="1" applyFont="1" applyFill="1" applyBorder="1" applyAlignment="1">
      <alignment horizontal="right" vertical="center"/>
    </xf>
    <xf numFmtId="0" fontId="7" fillId="0" borderId="0" xfId="0" applyFont="1" applyFill="1" applyAlignment="1"/>
    <xf numFmtId="0" fontId="2" fillId="0" borderId="0" xfId="0" applyFont="1" applyFill="1" applyAlignment="1">
      <alignment vertical="center"/>
    </xf>
    <xf numFmtId="41" fontId="2" fillId="0" borderId="0" xfId="0" applyNumberFormat="1" applyFont="1" applyFill="1" applyAlignment="1">
      <alignment vertical="center"/>
    </xf>
    <xf numFmtId="41" fontId="2" fillId="0" borderId="0" xfId="0" quotePrefix="1" applyNumberFormat="1" applyFont="1" applyFill="1" applyBorder="1" applyAlignment="1">
      <alignment horizontal="center" vertical="center"/>
    </xf>
    <xf numFmtId="0" fontId="0" fillId="0" borderId="0" xfId="0" applyFill="1" applyAlignment="1">
      <alignment vertical="center"/>
    </xf>
    <xf numFmtId="41" fontId="2" fillId="0" borderId="0" xfId="0" applyNumberFormat="1" applyFont="1" applyFill="1" applyAlignment="1">
      <alignment horizontal="left" vertical="center"/>
    </xf>
    <xf numFmtId="41" fontId="2" fillId="0" borderId="0" xfId="25" applyNumberFormat="1" applyFill="1" applyAlignment="1">
      <alignment horizontal="left" vertical="center"/>
      <protection locked="0"/>
    </xf>
    <xf numFmtId="0" fontId="2" fillId="0" borderId="0" xfId="70" applyFill="1" applyAlignment="1">
      <alignment horizontal="left" vertical="center" indent="1"/>
    </xf>
    <xf numFmtId="0" fontId="2" fillId="0" borderId="0" xfId="70" applyFont="1" applyFill="1" applyAlignment="1">
      <alignment horizontal="left" vertical="center" indent="1"/>
    </xf>
    <xf numFmtId="0" fontId="2" fillId="0" borderId="0" xfId="70" applyFill="1">
      <alignment horizontal="left" indent="1"/>
    </xf>
    <xf numFmtId="41" fontId="2" fillId="0" borderId="0" xfId="0" applyNumberFormat="1" applyFont="1" applyFill="1" applyBorder="1" applyAlignment="1">
      <alignment horizontal="left" vertical="center"/>
    </xf>
    <xf numFmtId="41" fontId="3" fillId="0" borderId="0" xfId="0" applyNumberFormat="1" applyFont="1" applyFill="1" applyAlignment="1">
      <alignment horizontal="left" vertical="center"/>
    </xf>
    <xf numFmtId="41" fontId="2" fillId="0" borderId="0" xfId="45" applyNumberFormat="1" applyFont="1" applyFill="1" applyBorder="1" applyAlignment="1">
      <alignment horizontal="left" vertical="center"/>
    </xf>
    <xf numFmtId="41" fontId="2" fillId="0" borderId="0" xfId="0" applyNumberFormat="1" applyFont="1" applyFill="1"/>
    <xf numFmtId="0" fontId="49" fillId="0" borderId="0" xfId="0" applyFont="1"/>
    <xf numFmtId="0" fontId="6" fillId="0" borderId="0" xfId="155" applyNumberFormat="1" applyFont="1" applyFill="1" applyAlignment="1">
      <alignment horizontal="right" vertical="center"/>
      <protection locked="0"/>
    </xf>
    <xf numFmtId="49" fontId="6" fillId="0" borderId="0" xfId="155" applyFont="1" applyFill="1" applyBorder="1" applyAlignment="1">
      <alignment horizontal="right" vertical="center"/>
      <protection locked="0"/>
    </xf>
    <xf numFmtId="0" fontId="7" fillId="0" borderId="0" xfId="121" applyFont="1" applyFill="1" applyBorder="1" applyAlignment="1">
      <alignment horizontal="right" vertical="center"/>
    </xf>
    <xf numFmtId="49" fontId="7" fillId="0" borderId="0" xfId="156" applyFont="1" applyFill="1" applyBorder="1" applyAlignment="1">
      <alignment horizontal="right" vertical="center"/>
      <protection locked="0"/>
    </xf>
    <xf numFmtId="165" fontId="7" fillId="0" borderId="0" xfId="43" applyNumberFormat="1" applyFont="1" applyFill="1" applyBorder="1" applyAlignment="1">
      <alignment horizontal="right" vertical="center"/>
    </xf>
    <xf numFmtId="49" fontId="7" fillId="0" borderId="0" xfId="158" applyFont="1" applyFill="1" applyBorder="1" applyAlignment="1">
      <alignment horizontal="right" vertical="center"/>
      <protection locked="0"/>
    </xf>
    <xf numFmtId="165" fontId="2" fillId="0" borderId="0" xfId="43" applyNumberFormat="1" applyFont="1" applyFill="1" applyAlignment="1">
      <alignment vertical="center"/>
    </xf>
    <xf numFmtId="10" fontId="2" fillId="0" borderId="0" xfId="145" applyNumberFormat="1" applyFont="1" applyFill="1" applyAlignment="1" applyProtection="1">
      <alignment horizontal="right" vertical="center"/>
      <protection locked="0"/>
    </xf>
    <xf numFmtId="0" fontId="2" fillId="0" borderId="0" xfId="121" applyFont="1" applyFill="1" applyAlignment="1">
      <alignment vertical="center"/>
    </xf>
    <xf numFmtId="10" fontId="2" fillId="0" borderId="0" xfId="145" applyNumberFormat="1" applyFont="1" applyFill="1" applyAlignment="1" applyProtection="1">
      <alignment vertical="center"/>
      <protection locked="0"/>
    </xf>
    <xf numFmtId="10" fontId="2" fillId="0" borderId="0" xfId="145" applyNumberFormat="1" applyFont="1" applyFill="1" applyBorder="1" applyAlignment="1" applyProtection="1">
      <alignment vertical="center"/>
      <protection locked="0"/>
    </xf>
    <xf numFmtId="0" fontId="3" fillId="0" borderId="0" xfId="121" applyFont="1" applyFill="1" applyAlignment="1">
      <alignment horizontal="left" vertical="center"/>
    </xf>
    <xf numFmtId="165" fontId="2" fillId="0" borderId="0" xfId="43" applyNumberFormat="1" applyFont="1" applyFill="1" applyBorder="1" applyAlignment="1">
      <alignment vertical="center"/>
    </xf>
    <xf numFmtId="0" fontId="11" fillId="0" borderId="0" xfId="121" applyFont="1" applyFill="1" applyAlignment="1">
      <alignment horizontal="left" vertical="center"/>
    </xf>
    <xf numFmtId="0" fontId="1" fillId="0" borderId="0" xfId="70" applyFont="1" applyFill="1">
      <alignment horizontal="left" indent="1"/>
    </xf>
    <xf numFmtId="42" fontId="2" fillId="0" borderId="0" xfId="25" applyNumberFormat="1" applyFont="1" applyFill="1" applyBorder="1" applyAlignment="1">
      <alignment horizontal="left" vertical="center"/>
      <protection locked="0"/>
    </xf>
    <xf numFmtId="168" fontId="2" fillId="0" borderId="0" xfId="25" applyFont="1" applyFill="1" applyBorder="1" applyAlignment="1">
      <alignment horizontal="left" vertical="center"/>
      <protection locked="0"/>
    </xf>
    <xf numFmtId="168" fontId="2" fillId="0" borderId="0" xfId="25" applyFont="1" applyFill="1" applyAlignment="1">
      <alignment horizontal="left" vertical="center"/>
      <protection locked="0"/>
    </xf>
    <xf numFmtId="168" fontId="5" fillId="0" borderId="0" xfId="25" applyFont="1" applyFill="1" applyBorder="1" applyAlignment="1">
      <alignment horizontal="left" vertical="center"/>
      <protection locked="0"/>
    </xf>
    <xf numFmtId="10" fontId="5" fillId="0" borderId="0" xfId="25" applyNumberFormat="1" applyFont="1" applyFill="1" applyAlignment="1">
      <alignment horizontal="right" vertical="center"/>
      <protection locked="0"/>
    </xf>
    <xf numFmtId="43" fontId="2" fillId="0" borderId="0" xfId="121" applyNumberFormat="1" applyFont="1" applyFill="1" applyAlignment="1">
      <alignment horizontal="left" vertical="center"/>
    </xf>
    <xf numFmtId="168" fontId="5" fillId="0" borderId="0" xfId="25" applyFont="1" applyFill="1" applyBorder="1" applyAlignment="1">
      <alignment vertical="center"/>
      <protection locked="0"/>
    </xf>
    <xf numFmtId="10" fontId="2" fillId="0" borderId="0" xfId="145" applyNumberFormat="1" applyFont="1" applyFill="1" applyAlignment="1" applyProtection="1">
      <alignment horizontal="left" vertical="center"/>
      <protection locked="0"/>
    </xf>
    <xf numFmtId="169" fontId="2" fillId="0" borderId="0" xfId="26" applyFont="1" applyFill="1" applyBorder="1" applyAlignment="1">
      <alignment horizontal="left" vertical="center"/>
    </xf>
    <xf numFmtId="165" fontId="4" fillId="0" borderId="0" xfId="43" applyNumberFormat="1" applyFont="1" applyFill="1" applyAlignment="1">
      <alignment horizontal="left" vertical="center"/>
    </xf>
    <xf numFmtId="165" fontId="4" fillId="0" borderId="0" xfId="43" applyNumberFormat="1" applyFont="1" applyFill="1" applyAlignment="1">
      <alignment vertical="center"/>
    </xf>
    <xf numFmtId="10" fontId="4" fillId="0" borderId="0" xfId="43" applyNumberFormat="1" applyFont="1" applyFill="1" applyAlignment="1">
      <alignment horizontal="right" vertical="center"/>
    </xf>
    <xf numFmtId="0" fontId="4" fillId="0" borderId="0" xfId="121" applyFont="1" applyFill="1" applyAlignment="1">
      <alignment vertical="center"/>
    </xf>
    <xf numFmtId="165" fontId="4" fillId="0" borderId="0" xfId="43" applyNumberFormat="1" applyFont="1" applyFill="1" applyBorder="1" applyAlignment="1">
      <alignment vertical="center"/>
    </xf>
    <xf numFmtId="168" fontId="5" fillId="0" borderId="0" xfId="25" applyFont="1" applyFill="1" applyBorder="1">
      <protection locked="0"/>
    </xf>
    <xf numFmtId="0" fontId="2" fillId="0" borderId="0" xfId="121" applyFont="1" applyFill="1" applyBorder="1" applyAlignment="1">
      <alignment horizontal="left" vertical="center"/>
    </xf>
    <xf numFmtId="0" fontId="4" fillId="0" borderId="0" xfId="121" applyFont="1" applyFill="1" applyAlignment="1">
      <alignment horizontal="left" vertical="center"/>
    </xf>
    <xf numFmtId="10" fontId="2" fillId="0" borderId="0" xfId="43" applyNumberFormat="1" applyFont="1" applyFill="1" applyBorder="1" applyAlignment="1">
      <alignment horizontal="right" vertical="center"/>
    </xf>
    <xf numFmtId="0" fontId="2" fillId="0" borderId="0" xfId="0" quotePrefix="1" applyFont="1" applyFill="1" applyBorder="1" applyAlignment="1">
      <alignment horizontal="center" vertical="center"/>
    </xf>
    <xf numFmtId="164" fontId="2" fillId="0" borderId="0" xfId="0" applyNumberFormat="1" applyFont="1" applyFill="1" applyAlignment="1">
      <alignment horizontal="left" vertical="center"/>
    </xf>
    <xf numFmtId="0" fontId="0" fillId="0" borderId="0" xfId="0" applyFill="1" applyAlignment="1">
      <alignment horizontal="left" vertical="center"/>
    </xf>
    <xf numFmtId="0" fontId="0" fillId="0" borderId="0" xfId="0" applyFill="1" applyAlignment="1">
      <alignment horizontal="left"/>
    </xf>
    <xf numFmtId="0" fontId="2" fillId="0" borderId="0" xfId="0" applyFont="1" applyFill="1" applyAlignment="1">
      <alignment horizontal="left" vertical="center" wrapText="1"/>
    </xf>
    <xf numFmtId="0" fontId="4" fillId="0" borderId="0" xfId="0" applyFont="1" applyFill="1" applyAlignment="1">
      <alignment horizontal="left" vertical="center" wrapText="1"/>
    </xf>
    <xf numFmtId="168" fontId="1" fillId="0" borderId="0" xfId="26" applyNumberFormat="1" applyFill="1" applyAlignment="1">
      <alignment horizontal="left" vertical="center"/>
    </xf>
    <xf numFmtId="0" fontId="2" fillId="0" borderId="0" xfId="35" applyFill="1">
      <alignment horizontal="left" indent="2"/>
      <protection locked="0"/>
    </xf>
    <xf numFmtId="169" fontId="10" fillId="0" borderId="0" xfId="26" applyNumberFormat="1" applyFont="1" applyFill="1"/>
    <xf numFmtId="49" fontId="11" fillId="0" borderId="0" xfId="0" applyNumberFormat="1" applyFont="1" applyFill="1" applyAlignment="1">
      <alignment horizontal="left" vertical="center" wrapText="1"/>
    </xf>
    <xf numFmtId="0" fontId="2" fillId="0" borderId="0" xfId="0" applyFont="1" applyFill="1" applyBorder="1" applyAlignment="1">
      <alignment vertical="center"/>
    </xf>
    <xf numFmtId="0" fontId="2" fillId="0" borderId="0" xfId="0" applyFont="1" applyFill="1" applyBorder="1" applyAlignment="1">
      <alignment horizontal="right" vertical="center"/>
    </xf>
    <xf numFmtId="166" fontId="2" fillId="0" borderId="0" xfId="0" applyNumberFormat="1" applyFont="1" applyFill="1" applyBorder="1" applyAlignment="1">
      <alignment horizontal="right" vertical="center"/>
    </xf>
    <xf numFmtId="0" fontId="2" fillId="0" borderId="0" xfId="0" applyFont="1" applyFill="1" applyBorder="1" applyAlignment="1">
      <alignment horizontal="left" vertical="center"/>
    </xf>
    <xf numFmtId="166" fontId="2" fillId="0" borderId="0" xfId="0" applyNumberFormat="1" applyFont="1" applyFill="1" applyBorder="1" applyAlignment="1">
      <alignment horizontal="left" vertical="center"/>
    </xf>
    <xf numFmtId="0" fontId="4" fillId="0" borderId="0" xfId="0" applyFont="1" applyFill="1" applyAlignment="1">
      <alignment horizontal="left" vertical="center"/>
    </xf>
    <xf numFmtId="0" fontId="2" fillId="0" borderId="0" xfId="0" applyFont="1" applyFill="1" applyAlignment="1">
      <alignment horizontal="center" vertical="center" wrapText="1"/>
    </xf>
    <xf numFmtId="0" fontId="0" fillId="0" borderId="0" xfId="0" applyFill="1" applyAlignment="1">
      <alignment horizontal="center" vertical="center"/>
    </xf>
    <xf numFmtId="0" fontId="2" fillId="0" borderId="4" xfId="183" applyFill="1" applyAlignment="1">
      <alignment horizontal="center" vertical="center"/>
      <protection locked="0"/>
    </xf>
    <xf numFmtId="0" fontId="4" fillId="0" borderId="0" xfId="0" applyFont="1" applyFill="1" applyAlignment="1">
      <alignment horizontal="left" vertical="center" indent="1"/>
    </xf>
    <xf numFmtId="0" fontId="2" fillId="0" borderId="0" xfId="0" applyFont="1" applyFill="1" applyAlignment="1">
      <alignment horizontal="left" vertical="center" indent="1"/>
    </xf>
    <xf numFmtId="38" fontId="0" fillId="0" borderId="0" xfId="0" applyNumberFormat="1" applyFill="1"/>
    <xf numFmtId="169" fontId="10" fillId="0" borderId="0" xfId="26" applyFont="1" applyFill="1"/>
    <xf numFmtId="0" fontId="0" fillId="0" borderId="0" xfId="0" applyFill="1" applyAlignment="1"/>
    <xf numFmtId="49" fontId="11" fillId="0" borderId="0" xfId="0" applyNumberFormat="1" applyFont="1" applyAlignment="1">
      <alignment horizontal="left" vertical="center"/>
    </xf>
    <xf numFmtId="0" fontId="1" fillId="39" borderId="0" xfId="70" applyFont="1" applyFill="1" applyAlignment="1">
      <alignment horizontal="left" vertical="center" indent="2"/>
    </xf>
    <xf numFmtId="168" fontId="2" fillId="39" borderId="0" xfId="25" applyFill="1" applyAlignment="1">
      <alignment horizontal="left" vertical="center"/>
      <protection locked="0"/>
    </xf>
    <xf numFmtId="169" fontId="1" fillId="39" borderId="0" xfId="26" applyFill="1" applyAlignment="1">
      <alignment horizontal="left" vertical="center"/>
    </xf>
    <xf numFmtId="168" fontId="5" fillId="39" borderId="0" xfId="25" applyFont="1" applyFill="1" applyAlignment="1">
      <alignment horizontal="left" vertical="center"/>
      <protection locked="0"/>
    </xf>
    <xf numFmtId="49" fontId="37" fillId="0" borderId="0" xfId="44" applyFill="1" applyAlignment="1">
      <alignment horizontal="center"/>
    </xf>
    <xf numFmtId="49" fontId="47" fillId="0" borderId="0" xfId="148" applyFill="1">
      <alignment horizontal="center"/>
    </xf>
    <xf numFmtId="0" fontId="4" fillId="0" borderId="0" xfId="121" applyFont="1" applyFill="1" applyBorder="1" applyAlignment="1">
      <alignment horizontal="left" vertical="center"/>
    </xf>
    <xf numFmtId="0" fontId="4" fillId="0" borderId="0" xfId="121" applyFont="1" applyFill="1" applyBorder="1" applyAlignment="1">
      <alignment horizontal="right" vertical="center"/>
    </xf>
    <xf numFmtId="0" fontId="2" fillId="0" borderId="0" xfId="183" applyFont="1" applyFill="1" applyBorder="1">
      <alignment horizontal="center"/>
      <protection locked="0"/>
    </xf>
    <xf numFmtId="0" fontId="2" fillId="0" borderId="4" xfId="183" applyFont="1" applyFill="1">
      <alignment horizontal="center"/>
      <protection locked="0"/>
    </xf>
    <xf numFmtId="37" fontId="4" fillId="0" borderId="0" xfId="121" applyNumberFormat="1" applyFont="1" applyFill="1" applyAlignment="1">
      <alignment vertical="center"/>
    </xf>
    <xf numFmtId="10" fontId="2" fillId="0" borderId="0" xfId="43" applyNumberFormat="1" applyFont="1" applyFill="1" applyAlignment="1">
      <alignment horizontal="left" vertical="center"/>
    </xf>
    <xf numFmtId="0" fontId="11" fillId="0" borderId="0" xfId="70" applyFont="1" applyFill="1" applyAlignment="1">
      <alignment horizontal="left" vertical="center"/>
    </xf>
    <xf numFmtId="0" fontId="2" fillId="0" borderId="0" xfId="35" applyFont="1" applyFill="1" applyAlignment="1">
      <alignment horizontal="left" vertical="center"/>
      <protection locked="0"/>
    </xf>
    <xf numFmtId="168" fontId="2" fillId="0" borderId="0" xfId="25" applyFont="1" applyFill="1">
      <protection locked="0"/>
    </xf>
    <xf numFmtId="10" fontId="2" fillId="0" borderId="0" xfId="25" applyNumberFormat="1" applyFont="1" applyFill="1" applyAlignment="1">
      <alignment horizontal="left" vertical="center"/>
      <protection locked="0"/>
    </xf>
    <xf numFmtId="186" fontId="2" fillId="0" borderId="0" xfId="26" applyNumberFormat="1" applyFont="1" applyFill="1" applyAlignment="1">
      <alignment horizontal="left" vertical="center"/>
    </xf>
    <xf numFmtId="165" fontId="2" fillId="0" borderId="0" xfId="43" applyNumberFormat="1" applyFont="1" applyFill="1" applyAlignment="1">
      <alignment horizontal="left" vertical="center" wrapText="1"/>
    </xf>
    <xf numFmtId="0" fontId="2" fillId="0" borderId="0" xfId="35" applyFont="1" applyFill="1" applyBorder="1" applyAlignment="1">
      <alignment horizontal="left" vertical="center"/>
      <protection locked="0"/>
    </xf>
    <xf numFmtId="168" fontId="2" fillId="0" borderId="0" xfId="26" applyNumberFormat="1" applyFont="1" applyFill="1" applyBorder="1" applyAlignment="1">
      <alignment vertical="center"/>
    </xf>
    <xf numFmtId="186" fontId="5" fillId="0" borderId="0" xfId="26" applyNumberFormat="1" applyFont="1" applyFill="1" applyAlignment="1">
      <alignment horizontal="left" vertical="center"/>
    </xf>
    <xf numFmtId="0" fontId="11" fillId="0" borderId="0" xfId="160" applyFont="1" applyFill="1" applyBorder="1" applyAlignment="1">
      <alignment horizontal="left" vertical="center"/>
    </xf>
    <xf numFmtId="0" fontId="2" fillId="0" borderId="0" xfId="160" applyFont="1" applyFill="1" applyBorder="1" applyAlignment="1">
      <alignment horizontal="left" vertical="center"/>
    </xf>
    <xf numFmtId="10" fontId="2" fillId="0" borderId="0" xfId="25" applyNumberFormat="1" applyFont="1" applyFill="1" applyBorder="1" applyAlignment="1">
      <alignment horizontal="left" vertical="center"/>
      <protection locked="0"/>
    </xf>
    <xf numFmtId="10" fontId="2" fillId="0" borderId="0" xfId="43" applyNumberFormat="1" applyFont="1" applyFill="1" applyBorder="1" applyAlignment="1">
      <alignment horizontal="left" vertical="center"/>
    </xf>
    <xf numFmtId="0" fontId="2" fillId="0" borderId="0" xfId="160" applyFont="1" applyFill="1" applyAlignment="1">
      <alignment horizontal="left" vertical="center"/>
    </xf>
    <xf numFmtId="186" fontId="5" fillId="0" borderId="0" xfId="26" applyNumberFormat="1" applyFont="1" applyFill="1" applyAlignment="1">
      <alignment vertical="center"/>
    </xf>
    <xf numFmtId="169" fontId="8" fillId="0" borderId="0" xfId="29" applyFont="1" applyFill="1"/>
    <xf numFmtId="168" fontId="8" fillId="0" borderId="0" xfId="25" applyFont="1" applyFill="1">
      <protection locked="0"/>
    </xf>
    <xf numFmtId="10" fontId="5" fillId="0" borderId="0" xfId="25" applyNumberFormat="1" applyFont="1" applyFill="1" applyBorder="1" applyAlignment="1">
      <alignment horizontal="right" vertical="center"/>
      <protection locked="0"/>
    </xf>
    <xf numFmtId="10" fontId="5" fillId="0" borderId="0" xfId="25" applyNumberFormat="1" applyFont="1" applyFill="1" applyBorder="1" applyAlignment="1">
      <alignment horizontal="left" vertical="center"/>
      <protection locked="0"/>
    </xf>
    <xf numFmtId="186" fontId="2" fillId="0" borderId="0" xfId="26" applyNumberFormat="1" applyFont="1" applyFill="1" applyBorder="1" applyAlignment="1">
      <alignment vertical="center"/>
    </xf>
    <xf numFmtId="169" fontId="2" fillId="0" borderId="0" xfId="26" applyFont="1" applyFill="1" applyBorder="1" applyAlignment="1">
      <alignment vertical="center"/>
    </xf>
    <xf numFmtId="186" fontId="2" fillId="0" borderId="0" xfId="26" applyNumberFormat="1" applyFont="1" applyFill="1" applyAlignment="1">
      <alignment vertical="center"/>
    </xf>
    <xf numFmtId="187" fontId="2" fillId="0" borderId="0" xfId="25" applyNumberFormat="1" applyFont="1" applyFill="1" applyBorder="1" applyAlignment="1">
      <alignment horizontal="left" vertical="center"/>
      <protection locked="0"/>
    </xf>
    <xf numFmtId="169" fontId="5" fillId="0" borderId="0" xfId="26" applyFont="1" applyFill="1" applyBorder="1" applyAlignment="1">
      <alignment vertical="center"/>
    </xf>
    <xf numFmtId="0" fontId="30" fillId="0" borderId="0" xfId="121" applyFont="1" applyFill="1" applyBorder="1" applyAlignment="1">
      <alignment horizontal="left" vertical="center"/>
    </xf>
    <xf numFmtId="0" fontId="30" fillId="0" borderId="0" xfId="121" applyFont="1" applyFill="1" applyBorder="1" applyAlignment="1">
      <alignment horizontal="right" vertical="center"/>
    </xf>
    <xf numFmtId="165" fontId="30" fillId="0" borderId="0" xfId="43" applyNumberFormat="1" applyFont="1" applyFill="1" applyAlignment="1">
      <alignment vertical="center"/>
    </xf>
    <xf numFmtId="0" fontId="2" fillId="0" borderId="0" xfId="119" applyFont="1" applyFill="1" applyBorder="1" applyAlignment="1">
      <alignment horizontal="center" vertical="center"/>
    </xf>
    <xf numFmtId="165" fontId="2" fillId="0" borderId="0" xfId="43" applyNumberFormat="1" applyFont="1" applyFill="1" applyBorder="1" applyAlignment="1">
      <alignment horizontal="center" vertical="center"/>
    </xf>
    <xf numFmtId="0" fontId="2" fillId="0" borderId="0" xfId="0" applyFont="1" applyFill="1" applyBorder="1" applyAlignment="1">
      <alignment horizontal="center" vertical="center"/>
    </xf>
    <xf numFmtId="10" fontId="5" fillId="0" borderId="0" xfId="25" applyNumberFormat="1" applyFont="1" applyFill="1" applyAlignment="1">
      <alignment horizontal="left" vertical="center"/>
      <protection locked="0"/>
    </xf>
    <xf numFmtId="43" fontId="2" fillId="0" borderId="0" xfId="121" applyNumberFormat="1" applyFont="1" applyFill="1" applyBorder="1" applyAlignment="1">
      <alignment horizontal="left" vertical="center"/>
    </xf>
    <xf numFmtId="10" fontId="3" fillId="0" borderId="0" xfId="25" applyNumberFormat="1" applyFont="1" applyFill="1" applyBorder="1" applyAlignment="1">
      <alignment horizontal="left" vertical="center"/>
      <protection locked="0"/>
    </xf>
    <xf numFmtId="169" fontId="5" fillId="0" borderId="0" xfId="26" applyFont="1"/>
    <xf numFmtId="168" fontId="2" fillId="0" borderId="0" xfId="26" applyNumberFormat="1" applyFont="1" applyFill="1" applyAlignment="1">
      <alignment vertical="center"/>
    </xf>
    <xf numFmtId="168" fontId="5" fillId="0" borderId="0" xfId="25" applyFont="1">
      <protection locked="0"/>
    </xf>
    <xf numFmtId="0" fontId="2" fillId="0" borderId="0" xfId="160" applyFont="1" applyFill="1" applyAlignment="1">
      <alignment horizontal="left" vertical="center" indent="1"/>
    </xf>
    <xf numFmtId="43" fontId="11" fillId="0" borderId="0" xfId="121" applyNumberFormat="1" applyFont="1" applyFill="1" applyBorder="1" applyAlignment="1">
      <alignment horizontal="left" vertical="center"/>
    </xf>
    <xf numFmtId="43" fontId="2" fillId="0" borderId="0" xfId="121" applyNumberFormat="1" applyFont="1" applyFill="1" applyBorder="1" applyAlignment="1">
      <alignment horizontal="left" vertical="center" indent="1"/>
    </xf>
    <xf numFmtId="10" fontId="2" fillId="0" borderId="0" xfId="26" applyNumberFormat="1" applyFont="1" applyFill="1" applyBorder="1" applyAlignment="1">
      <alignment horizontal="right" vertical="center"/>
    </xf>
    <xf numFmtId="10" fontId="2" fillId="0" borderId="0" xfId="26" applyNumberFormat="1" applyFont="1" applyFill="1" applyBorder="1" applyAlignment="1">
      <alignment horizontal="left" vertical="center"/>
    </xf>
    <xf numFmtId="0" fontId="2" fillId="0" borderId="0" xfId="121" applyFont="1" applyFill="1" applyBorder="1" applyAlignment="1">
      <alignment vertical="center"/>
    </xf>
    <xf numFmtId="169" fontId="5" fillId="0" borderId="0" xfId="26" applyFont="1" applyFill="1" applyBorder="1" applyAlignment="1">
      <alignment horizontal="left" vertical="center"/>
    </xf>
    <xf numFmtId="186" fontId="2" fillId="0" borderId="0" xfId="26" applyNumberFormat="1" applyFont="1" applyFill="1" applyBorder="1" applyAlignment="1">
      <alignment horizontal="right" vertical="center"/>
    </xf>
    <xf numFmtId="169" fontId="8" fillId="0" borderId="0" xfId="29"/>
    <xf numFmtId="168" fontId="31" fillId="0" borderId="0" xfId="25" applyFont="1" applyFill="1" applyBorder="1" applyAlignment="1">
      <alignment vertical="center"/>
      <protection locked="0"/>
    </xf>
    <xf numFmtId="10" fontId="4" fillId="0" borderId="0" xfId="43" applyNumberFormat="1" applyFont="1" applyFill="1" applyAlignment="1">
      <alignment horizontal="left" vertical="center"/>
    </xf>
    <xf numFmtId="169" fontId="2" fillId="39" borderId="0" xfId="26" applyFont="1" applyFill="1" applyAlignment="1">
      <alignment vertical="center"/>
    </xf>
    <xf numFmtId="168" fontId="2" fillId="39" borderId="0" xfId="25" applyFont="1" applyFill="1">
      <protection locked="0"/>
    </xf>
    <xf numFmtId="168" fontId="5" fillId="39" borderId="0" xfId="25" applyFont="1" applyFill="1">
      <protection locked="0"/>
    </xf>
    <xf numFmtId="169" fontId="2" fillId="39" borderId="0" xfId="26" applyFont="1" applyFill="1"/>
    <xf numFmtId="168" fontId="2" fillId="39" borderId="0" xfId="26" applyNumberFormat="1" applyFont="1" applyFill="1" applyBorder="1" applyAlignment="1">
      <alignment vertical="center"/>
    </xf>
    <xf numFmtId="169" fontId="5" fillId="39" borderId="0" xfId="26" applyFont="1" applyFill="1"/>
    <xf numFmtId="0" fontId="2" fillId="39" borderId="0" xfId="70" applyFill="1">
      <alignment horizontal="left" indent="1"/>
    </xf>
    <xf numFmtId="0" fontId="2" fillId="0" borderId="0" xfId="70">
      <alignment horizontal="left" indent="1"/>
    </xf>
    <xf numFmtId="0" fontId="2" fillId="39" borderId="0" xfId="0" applyFont="1" applyFill="1" applyAlignment="1">
      <alignment horizontal="left" vertical="center" indent="2"/>
    </xf>
    <xf numFmtId="0" fontId="11" fillId="0" borderId="0" xfId="0" applyNumberFormat="1" applyFont="1" applyAlignment="1">
      <alignment horizontal="left" vertical="center"/>
    </xf>
    <xf numFmtId="0" fontId="2" fillId="0" borderId="0" xfId="70" applyFont="1" applyAlignment="1">
      <alignment horizontal="left" vertical="center" indent="1"/>
    </xf>
    <xf numFmtId="49" fontId="2" fillId="0" borderId="0" xfId="0" applyNumberFormat="1" applyFont="1" applyAlignment="1">
      <alignment horizontal="left" vertical="center"/>
    </xf>
    <xf numFmtId="172" fontId="7" fillId="0" borderId="0" xfId="0" applyNumberFormat="1" applyFont="1" applyFill="1" applyAlignment="1"/>
    <xf numFmtId="0" fontId="11" fillId="0" borderId="0" xfId="70" applyFont="1" applyAlignment="1">
      <alignment horizontal="left" vertical="center"/>
    </xf>
    <xf numFmtId="188" fontId="3" fillId="8" borderId="0" xfId="43" quotePrefix="1" applyNumberFormat="1" applyFont="1" applyFill="1" applyAlignment="1">
      <alignment horizontal="center"/>
    </xf>
    <xf numFmtId="14" fontId="3" fillId="8" borderId="0" xfId="43" applyNumberFormat="1" applyFont="1" applyFill="1" applyAlignment="1">
      <alignment horizontal="center"/>
    </xf>
    <xf numFmtId="0" fontId="2" fillId="39" borderId="0" xfId="35" applyFill="1">
      <alignment horizontal="left" indent="2"/>
      <protection locked="0"/>
    </xf>
    <xf numFmtId="0" fontId="1" fillId="0" borderId="0" xfId="35" applyFont="1">
      <alignment horizontal="left" indent="2"/>
      <protection locked="0"/>
    </xf>
    <xf numFmtId="0" fontId="11" fillId="39" borderId="0" xfId="70" applyFont="1" applyFill="1">
      <alignment horizontal="left" indent="1"/>
    </xf>
    <xf numFmtId="49" fontId="47" fillId="0" borderId="0" xfId="148">
      <alignment horizontal="center"/>
    </xf>
    <xf numFmtId="0" fontId="1" fillId="0" borderId="4" xfId="183" applyFont="1" applyFill="1">
      <alignment horizontal="center"/>
      <protection locked="0"/>
    </xf>
    <xf numFmtId="0" fontId="1" fillId="0" borderId="0" xfId="183" applyFont="1" applyFill="1" applyBorder="1">
      <alignment horizontal="center"/>
      <protection locked="0"/>
    </xf>
    <xf numFmtId="0" fontId="1" fillId="8" borderId="0" xfId="0" applyNumberFormat="1" applyFont="1" applyFill="1" applyBorder="1" applyAlignment="1">
      <alignment horizontal="left" vertical="center"/>
    </xf>
    <xf numFmtId="0" fontId="2" fillId="39" borderId="0" xfId="0" applyNumberFormat="1" applyFont="1" applyFill="1" applyBorder="1" applyAlignment="1">
      <alignment horizontal="left" vertical="center"/>
    </xf>
    <xf numFmtId="0" fontId="1" fillId="0" borderId="0" xfId="0" applyFont="1" applyFill="1" applyAlignment="1">
      <alignment horizontal="left" vertical="center" indent="1"/>
    </xf>
    <xf numFmtId="0" fontId="1" fillId="0" borderId="0" xfId="0" applyFont="1" applyFill="1" applyAlignment="1">
      <alignment horizontal="left" vertical="center" indent="2"/>
    </xf>
    <xf numFmtId="43" fontId="1" fillId="0" borderId="0" xfId="70" applyNumberFormat="1" applyFont="1" applyAlignment="1">
      <alignment horizontal="left" vertical="center" indent="1"/>
    </xf>
    <xf numFmtId="169" fontId="1" fillId="39" borderId="0" xfId="26" applyNumberFormat="1" applyFill="1" applyAlignment="1">
      <alignment horizontal="left" vertical="center"/>
    </xf>
    <xf numFmtId="0" fontId="1" fillId="39" borderId="0" xfId="120" applyFont="1" applyFill="1">
      <protection locked="0"/>
    </xf>
    <xf numFmtId="0" fontId="2" fillId="39" borderId="0" xfId="120" applyFont="1" applyFill="1">
      <protection locked="0"/>
    </xf>
    <xf numFmtId="165" fontId="1" fillId="0" borderId="0" xfId="43" applyNumberFormat="1" applyFont="1" applyAlignment="1">
      <alignment horizontal="center"/>
    </xf>
    <xf numFmtId="172" fontId="2" fillId="39" borderId="0" xfId="0" quotePrefix="1" applyNumberFormat="1" applyFont="1" applyFill="1" applyAlignment="1">
      <alignment horizontal="left"/>
    </xf>
    <xf numFmtId="0" fontId="2" fillId="39" borderId="0" xfId="0" applyFont="1" applyFill="1"/>
    <xf numFmtId="169" fontId="1" fillId="0" borderId="0" xfId="29" applyFont="1"/>
    <xf numFmtId="0" fontId="1" fillId="0" borderId="4" xfId="183" applyFont="1" applyFill="1">
      <alignment horizontal="center"/>
      <protection locked="0"/>
    </xf>
    <xf numFmtId="0" fontId="1" fillId="0" borderId="0" xfId="0" applyFont="1" applyFill="1" applyAlignment="1">
      <alignment horizontal="left" vertical="center"/>
    </xf>
    <xf numFmtId="0" fontId="1" fillId="0" borderId="0" xfId="0" applyFont="1" applyFill="1" applyBorder="1" applyAlignment="1">
      <alignment vertical="center"/>
    </xf>
    <xf numFmtId="0" fontId="11" fillId="0" borderId="0" xfId="0" applyFont="1" applyFill="1" applyBorder="1" applyAlignment="1">
      <alignment vertical="center"/>
    </xf>
    <xf numFmtId="168" fontId="2" fillId="40" borderId="0" xfId="25" applyFill="1" applyAlignment="1">
      <alignment horizontal="left" vertical="center"/>
      <protection locked="0"/>
    </xf>
    <xf numFmtId="43" fontId="5" fillId="41" borderId="0" xfId="43" applyFont="1" applyFill="1"/>
    <xf numFmtId="168" fontId="2" fillId="0" borderId="0" xfId="0" applyNumberFormat="1" applyFont="1" applyFill="1" applyBorder="1" applyAlignment="1">
      <alignment horizontal="right" vertical="center"/>
    </xf>
    <xf numFmtId="168" fontId="2" fillId="41" borderId="0" xfId="0" applyNumberFormat="1" applyFont="1" applyFill="1" applyBorder="1" applyAlignment="1">
      <alignment horizontal="right" vertical="center"/>
    </xf>
    <xf numFmtId="43" fontId="5" fillId="40" borderId="0" xfId="43" applyFont="1" applyFill="1"/>
    <xf numFmtId="41" fontId="2" fillId="41" borderId="0" xfId="0" applyNumberFormat="1" applyFont="1" applyFill="1" applyAlignment="1">
      <alignment horizontal="left" vertical="center"/>
    </xf>
    <xf numFmtId="44" fontId="8" fillId="39" borderId="0" xfId="45" applyFont="1" applyFill="1" applyAlignment="1" applyProtection="1">
      <alignment horizontal="left" vertical="center"/>
      <protection locked="0"/>
    </xf>
    <xf numFmtId="0" fontId="1" fillId="0" borderId="0" xfId="0" applyFont="1"/>
    <xf numFmtId="169" fontId="2" fillId="0" borderId="0" xfId="0" applyNumberFormat="1" applyFont="1"/>
    <xf numFmtId="0" fontId="2" fillId="0" borderId="4" xfId="183">
      <alignment horizontal="center"/>
      <protection locked="0"/>
    </xf>
    <xf numFmtId="0" fontId="2" fillId="0" borderId="0" xfId="183" applyBorder="1">
      <alignment horizontal="center"/>
      <protection locked="0"/>
    </xf>
    <xf numFmtId="0" fontId="1" fillId="39" borderId="0" xfId="70" applyFont="1" applyFill="1">
      <alignment horizontal="left" indent="1"/>
    </xf>
    <xf numFmtId="172" fontId="47" fillId="0" borderId="0" xfId="157" applyNumberFormat="1" applyFill="1" applyBorder="1">
      <alignment horizontal="center"/>
    </xf>
    <xf numFmtId="0" fontId="11" fillId="0" borderId="0" xfId="35" applyFont="1">
      <alignment horizontal="left" indent="2"/>
      <protection locked="0"/>
    </xf>
    <xf numFmtId="0" fontId="11" fillId="39" borderId="0" xfId="35" applyFont="1" applyFill="1">
      <alignment horizontal="left" indent="2"/>
      <protection locked="0"/>
    </xf>
    <xf numFmtId="0" fontId="1" fillId="0" borderId="0" xfId="70" applyFont="1">
      <alignment horizontal="left" indent="1"/>
    </xf>
    <xf numFmtId="0" fontId="1" fillId="42" borderId="0" xfId="0" applyFont="1" applyFill="1" applyBorder="1" applyAlignment="1">
      <alignment vertical="center"/>
    </xf>
    <xf numFmtId="0" fontId="49" fillId="42" borderId="0" xfId="0" applyFont="1" applyFill="1"/>
    <xf numFmtId="0" fontId="2" fillId="42" borderId="0" xfId="0" applyFont="1" applyFill="1"/>
    <xf numFmtId="0" fontId="2" fillId="42" borderId="0" xfId="0" applyFont="1" applyFill="1" applyBorder="1" applyAlignment="1">
      <alignment horizontal="right" vertical="center"/>
    </xf>
    <xf numFmtId="169" fontId="1" fillId="42" borderId="0" xfId="26" applyFill="1" applyAlignment="1">
      <alignment horizontal="left" vertical="center"/>
    </xf>
    <xf numFmtId="0" fontId="2" fillId="42" borderId="0" xfId="0" applyFont="1" applyFill="1" applyBorder="1" applyAlignment="1">
      <alignment vertical="center"/>
    </xf>
    <xf numFmtId="168" fontId="2" fillId="42" borderId="0" xfId="25" applyFill="1" applyAlignment="1">
      <alignment horizontal="left" vertical="center"/>
      <protection locked="0"/>
    </xf>
    <xf numFmtId="0" fontId="11" fillId="42" borderId="0" xfId="0" applyFont="1" applyFill="1" applyBorder="1" applyAlignment="1">
      <alignment vertical="center"/>
    </xf>
    <xf numFmtId="44" fontId="2" fillId="42" borderId="0" xfId="45" applyFont="1" applyFill="1" applyAlignment="1" applyProtection="1">
      <alignment horizontal="left" vertical="center"/>
      <protection locked="0"/>
    </xf>
    <xf numFmtId="168" fontId="5" fillId="42" borderId="0" xfId="25" applyFont="1" applyFill="1" applyAlignment="1">
      <alignment horizontal="left" vertical="center"/>
      <protection locked="0"/>
    </xf>
    <xf numFmtId="41" fontId="2" fillId="42" borderId="0" xfId="0" applyNumberFormat="1" applyFont="1" applyFill="1" applyAlignment="1">
      <alignment horizontal="left" vertical="center"/>
    </xf>
    <xf numFmtId="168" fontId="3" fillId="42" borderId="0" xfId="0" applyNumberFormat="1" applyFont="1" applyFill="1" applyBorder="1" applyAlignment="1">
      <alignment horizontal="right" vertical="center"/>
    </xf>
    <xf numFmtId="0" fontId="1" fillId="0" borderId="0" xfId="0" applyFont="1" applyFill="1" applyAlignment="1">
      <alignment vertical="center"/>
    </xf>
    <xf numFmtId="41" fontId="1" fillId="0" borderId="0" xfId="0" applyNumberFormat="1" applyFont="1" applyFill="1" applyAlignment="1">
      <alignment horizontal="center" vertical="center"/>
    </xf>
    <xf numFmtId="0" fontId="54" fillId="0" borderId="0" xfId="0" quotePrefix="1" applyFont="1" applyFill="1" applyAlignment="1">
      <alignment horizontal="center" vertical="center"/>
    </xf>
    <xf numFmtId="0" fontId="1" fillId="0" borderId="0" xfId="160" applyAlignment="1">
      <alignment horizontal="left" vertical="center" indent="5"/>
    </xf>
    <xf numFmtId="0" fontId="1" fillId="0" borderId="0" xfId="0" applyFont="1" applyAlignment="1">
      <alignment horizontal="left" vertical="center"/>
    </xf>
    <xf numFmtId="0" fontId="2" fillId="0" borderId="0" xfId="70" applyAlignment="1">
      <alignment horizontal="left" vertical="center" indent="1"/>
    </xf>
    <xf numFmtId="0" fontId="1" fillId="0" borderId="4" xfId="0" applyFont="1" applyBorder="1"/>
    <xf numFmtId="0" fontId="11" fillId="0" borderId="0" xfId="0" applyFont="1"/>
    <xf numFmtId="49" fontId="37" fillId="39" borderId="0" xfId="44" applyFill="1" applyAlignment="1">
      <alignment horizontal="center"/>
    </xf>
    <xf numFmtId="49" fontId="47" fillId="0" borderId="0" xfId="148" applyAlignment="1">
      <alignment horizontal="center"/>
    </xf>
    <xf numFmtId="172" fontId="47" fillId="39" borderId="12" xfId="157" applyNumberFormat="1" applyFill="1">
      <alignment horizontal="center"/>
    </xf>
    <xf numFmtId="172" fontId="47" fillId="39" borderId="12" xfId="157" quotePrefix="1" applyNumberFormat="1" applyFill="1">
      <alignment horizontal="center"/>
    </xf>
    <xf numFmtId="0" fontId="54" fillId="0" borderId="0" xfId="0" quotePrefix="1" applyFont="1" applyFill="1" applyAlignment="1">
      <alignment horizontal="center" vertical="center"/>
    </xf>
    <xf numFmtId="49" fontId="47" fillId="0" borderId="0" xfId="148" applyFill="1">
      <alignment horizontal="center"/>
    </xf>
    <xf numFmtId="172" fontId="47" fillId="39" borderId="12" xfId="157" applyNumberFormat="1" applyFill="1" applyBorder="1">
      <alignment horizontal="center"/>
    </xf>
    <xf numFmtId="0" fontId="1" fillId="0" borderId="0" xfId="183" applyFont="1" applyFill="1" applyBorder="1">
      <alignment horizontal="center"/>
      <protection locked="0"/>
    </xf>
    <xf numFmtId="0" fontId="2" fillId="0" borderId="0" xfId="183" applyFont="1" applyFill="1" applyBorder="1">
      <alignment horizontal="center"/>
      <protection locked="0"/>
    </xf>
    <xf numFmtId="0" fontId="1" fillId="0" borderId="4" xfId="183" applyFont="1" applyFill="1">
      <alignment horizontal="center"/>
      <protection locked="0"/>
    </xf>
    <xf numFmtId="0" fontId="2" fillId="0" borderId="4" xfId="183" applyFont="1" applyFill="1">
      <alignment horizontal="center"/>
      <protection locked="0"/>
    </xf>
    <xf numFmtId="49" fontId="47" fillId="39" borderId="12" xfId="157" applyFill="1" applyAlignment="1">
      <alignment horizontal="center"/>
    </xf>
    <xf numFmtId="49" fontId="47" fillId="0" borderId="0" xfId="148">
      <alignment horizontal="center"/>
    </xf>
    <xf numFmtId="49" fontId="47" fillId="39" borderId="12" xfId="157" applyFill="1">
      <alignment horizontal="center"/>
    </xf>
  </cellXfs>
  <cellStyles count="185">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Accounting" xfId="25"/>
    <cellStyle name="Accounting w/ Dollar Sign" xfId="26"/>
    <cellStyle name="Accounting w/ Dollar Sign 2" xfId="27"/>
    <cellStyle name="Accounting w/ Dollar Sign 3" xfId="28"/>
    <cellStyle name="Accounting w/ Dollar Sign Total" xfId="29"/>
    <cellStyle name="Accounting with Dollar Sign" xfId="30"/>
    <cellStyle name="AlternateInputHeading" xfId="31"/>
    <cellStyle name="Bad" xfId="32" builtinId="27" customBuiltin="1"/>
    <cellStyle name="BridgeToReturn" xfId="33"/>
    <cellStyle name="Calculation" xfId="34" builtinId="22" customBuiltin="1"/>
    <cellStyle name="Cash Flow Indent (4)" xfId="35"/>
    <cellStyle name="Check Cell" xfId="36" builtinId="23" customBuiltin="1"/>
    <cellStyle name="ColumnNumbers" xfId="37"/>
    <cellStyle name="ColumnNumbers 2" xfId="38"/>
    <cellStyle name="ColumnNumbers 3" xfId="39"/>
    <cellStyle name="ColumnNumbers 4" xfId="40"/>
    <cellStyle name="ColumnNumbers 5" xfId="41"/>
    <cellStyle name="ColumnNumbers 6" xfId="42"/>
    <cellStyle name="Comma" xfId="43" builtinId="3"/>
    <cellStyle name="Company Name" xfId="44"/>
    <cellStyle name="Currency" xfId="45" builtinId="4"/>
    <cellStyle name="Date" xfId="46"/>
    <cellStyle name="Date 2" xfId="47"/>
    <cellStyle name="Date 3" xfId="48"/>
    <cellStyle name="Date 4" xfId="49"/>
    <cellStyle name="Date 5" xfId="50"/>
    <cellStyle name="Date 6" xfId="51"/>
    <cellStyle name="Descriptions" xfId="52"/>
    <cellStyle name="Descriptions 2" xfId="53"/>
    <cellStyle name="Descriptions 3" xfId="54"/>
    <cellStyle name="Descriptions 4" xfId="55"/>
    <cellStyle name="Descriptions 5" xfId="56"/>
    <cellStyle name="Descriptions 6" xfId="57"/>
    <cellStyle name="Explanatory Text" xfId="58" builtinId="53" customBuiltin="1"/>
    <cellStyle name="Good" xfId="59" builtinId="26" customBuiltin="1"/>
    <cellStyle name="Heading 1" xfId="60" builtinId="16" customBuiltin="1"/>
    <cellStyle name="Heading 2" xfId="61" builtinId="17" customBuiltin="1"/>
    <cellStyle name="Heading 3" xfId="62" builtinId="18" customBuiltin="1"/>
    <cellStyle name="Heading 4" xfId="63" builtinId="19" customBuiltin="1"/>
    <cellStyle name="Heading1" xfId="64"/>
    <cellStyle name="Heading2" xfId="65"/>
    <cellStyle name="Heading2Blue" xfId="66"/>
    <cellStyle name="Heading2Shaded" xfId="67"/>
    <cellStyle name="Heading3" xfId="68"/>
    <cellStyle name="Hidden" xfId="69"/>
    <cellStyle name="Indent" xfId="70"/>
    <cellStyle name="Input" xfId="71" builtinId="20" customBuiltin="1"/>
    <cellStyle name="InputCell" xfId="72"/>
    <cellStyle name="InputCell105Characters" xfId="73"/>
    <cellStyle name="InputCell10Characters" xfId="74"/>
    <cellStyle name="InputCell20Characters" xfId="75"/>
    <cellStyle name="InputCell2Characters" xfId="76"/>
    <cellStyle name="InputCell35Characters" xfId="77"/>
    <cellStyle name="InputCellAmtOrPct" xfId="78"/>
    <cellStyle name="InputCellCentered" xfId="79"/>
    <cellStyle name="InputCellCentered 2" xfId="80"/>
    <cellStyle name="InputCellCentered 3" xfId="81"/>
    <cellStyle name="InputCellCentered 4" xfId="82"/>
    <cellStyle name="InputCellCentered 5" xfId="83"/>
    <cellStyle name="InputCellCentered 6" xfId="84"/>
    <cellStyle name="InputCellCorN" xfId="85"/>
    <cellStyle name="InputCellDate" xfId="86"/>
    <cellStyle name="InputCellGeneral" xfId="87"/>
    <cellStyle name="InputCellNegative" xfId="88"/>
    <cellStyle name="InputCellPercent" xfId="89"/>
    <cellStyle name="InputCellPercent4Places" xfId="90"/>
    <cellStyle name="InputCellPercent8Places" xfId="91"/>
    <cellStyle name="InputCellPercentwSpaces" xfId="92"/>
    <cellStyle name="InputCellPerfInput" xfId="93"/>
    <cellStyle name="InputCellUnits" xfId="94"/>
    <cellStyle name="InputCellViewOnly" xfId="95"/>
    <cellStyle name="InputCellYorN" xfId="96"/>
    <cellStyle name="InputCompleteWD" xfId="97"/>
    <cellStyle name="InputDescriptions" xfId="98"/>
    <cellStyle name="InputDescriptions 2" xfId="99"/>
    <cellStyle name="InputDescriptions 3" xfId="100"/>
    <cellStyle name="InputDescriptions 4" xfId="101"/>
    <cellStyle name="InputDescriptions 5" xfId="102"/>
    <cellStyle name="InputDescriptions 6" xfId="103"/>
    <cellStyle name="InputHeading1" xfId="104"/>
    <cellStyle name="LightShadingLife" xfId="105"/>
    <cellStyle name="LightShadingLife 2" xfId="106"/>
    <cellStyle name="LightShadingLife 3" xfId="107"/>
    <cellStyle name="LightShadingLife 4" xfId="108"/>
    <cellStyle name="LightShadingLife 5" xfId="109"/>
    <cellStyle name="LightShadingLife 6" xfId="110"/>
    <cellStyle name="LightShadingYear" xfId="111"/>
    <cellStyle name="LightShadingYear 2" xfId="112"/>
    <cellStyle name="LightShadingYear 3" xfId="113"/>
    <cellStyle name="LightShadingYear 4" xfId="114"/>
    <cellStyle name="LightShadingYear 5" xfId="115"/>
    <cellStyle name="LightShadingYear 6" xfId="116"/>
    <cellStyle name="Linked Cell" xfId="117" builtinId="24" customBuiltin="1"/>
    <cellStyle name="Neutral" xfId="118" builtinId="28" customBuiltin="1"/>
    <cellStyle name="Normal" xfId="0" builtinId="0" customBuiltin="1"/>
    <cellStyle name="Normal_{0E1FEF70-D48F-4077-BEC8-B715C818C3F5}" xfId="119"/>
    <cellStyle name="Normal_{DE1737DA-147C-4B20-98CB-05A06F1D860D}" xfId="120"/>
    <cellStyle name="Normal_Schedule for Industry Report" xfId="121"/>
    <cellStyle name="NormalAriel8" xfId="122"/>
    <cellStyle name="NormalDate" xfId="123"/>
    <cellStyle name="NormalDate 2" xfId="124"/>
    <cellStyle name="NormalDate 3" xfId="125"/>
    <cellStyle name="NormalDate 4" xfId="126"/>
    <cellStyle name="NormalDate 5" xfId="127"/>
    <cellStyle name="NormalDate 6" xfId="128"/>
    <cellStyle name="NormalNoDecimals" xfId="129"/>
    <cellStyle name="NormalNoDecimals 2" xfId="130"/>
    <cellStyle name="NormalNoDecimals 3" xfId="131"/>
    <cellStyle name="NormalNoDecimals 4" xfId="132"/>
    <cellStyle name="NormalNoDecimals 5" xfId="133"/>
    <cellStyle name="NormalNoDecimals 6" xfId="134"/>
    <cellStyle name="NumericCalc" xfId="135"/>
    <cellStyle name="Output" xfId="136" builtinId="21" customBuiltin="1"/>
    <cellStyle name="OutstandingShares" xfId="137"/>
    <cellStyle name="OutstandingShares 2" xfId="138"/>
    <cellStyle name="OutstandingShares 3" xfId="139"/>
    <cellStyle name="OutstandingShares 4" xfId="140"/>
    <cellStyle name="OutstandingShares 5" xfId="141"/>
    <cellStyle name="OutstandingShares 6" xfId="142"/>
    <cellStyle name="Parenthesis no underline" xfId="143"/>
    <cellStyle name="Percent" xfId="144" builtinId="5" customBuiltin="1"/>
    <cellStyle name="Percent_{0E1FEF70-D48F-4077-BEC8-B715C818C3F5}" xfId="145"/>
    <cellStyle name="PercentPortfolio" xfId="146"/>
    <cellStyle name="ReportHeadings" xfId="147"/>
    <cellStyle name="Statement" xfId="148"/>
    <cellStyle name="Time" xfId="149"/>
    <cellStyle name="Time 2" xfId="150"/>
    <cellStyle name="Time 3" xfId="151"/>
    <cellStyle name="Time 4" xfId="152"/>
    <cellStyle name="Time 5" xfId="153"/>
    <cellStyle name="Time 6" xfId="154"/>
    <cellStyle name="Title - Client Name" xfId="155"/>
    <cellStyle name="Title - Statement Type" xfId="156"/>
    <cellStyle name="Title - Year" xfId="157"/>
    <cellStyle name="Title - Year, Period" xfId="158"/>
    <cellStyle name="Total" xfId="159" builtinId="25" customBuiltin="1"/>
    <cellStyle name="Total Indent" xfId="160"/>
    <cellStyle name="Total Indent 2" xfId="161"/>
    <cellStyle name="Total Indent 3" xfId="162"/>
    <cellStyle name="Totals" xfId="163"/>
    <cellStyle name="Units" xfId="164"/>
    <cellStyle name="Units 2" xfId="165"/>
    <cellStyle name="Units 3" xfId="166"/>
    <cellStyle name="Units 4" xfId="167"/>
    <cellStyle name="Units 5" xfId="168"/>
    <cellStyle name="Units 6" xfId="169"/>
    <cellStyle name="UnitValue" xfId="170"/>
    <cellStyle name="UnitValue 2" xfId="171"/>
    <cellStyle name="UnitValue 3" xfId="172"/>
    <cellStyle name="UnitValue 4" xfId="173"/>
    <cellStyle name="UnitValue 5" xfId="174"/>
    <cellStyle name="UnitValue 6" xfId="175"/>
    <cellStyle name="Warning Text" xfId="176" builtinId="11" customBuiltin="1"/>
    <cellStyle name="Year" xfId="177"/>
    <cellStyle name="Year 2" xfId="178"/>
    <cellStyle name="Year 3" xfId="179"/>
    <cellStyle name="Year 4" xfId="180"/>
    <cellStyle name="Year 5" xfId="181"/>
    <cellStyle name="Year 6" xfId="182"/>
    <cellStyle name="Year Heading" xfId="183"/>
    <cellStyle name="ZeroCheck" xfId="184"/>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20" Type="http://schemas.openxmlformats.org/officeDocument/2006/relationships/customXml" Target="../customXml/item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133350</xdr:colOff>
      <xdr:row>0</xdr:row>
      <xdr:rowOff>85726</xdr:rowOff>
    </xdr:from>
    <xdr:ext cx="7848600" cy="11582400"/>
    <xdr:sp macro="" textlink="">
      <xdr:nvSpPr>
        <xdr:cNvPr id="2" name="TextBox 1"/>
        <xdr:cNvSpPr txBox="1"/>
      </xdr:nvSpPr>
      <xdr:spPr>
        <a:xfrm>
          <a:off x="133350" y="85726"/>
          <a:ext cx="7848600" cy="115824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100" b="1" i="0" u="none" strike="noStrike" baseline="0" smtClean="0">
              <a:solidFill>
                <a:srgbClr val="FF0000"/>
              </a:solidFill>
              <a:latin typeface="+mn-lt"/>
              <a:ea typeface="+mn-ea"/>
              <a:cs typeface="+mn-cs"/>
            </a:rPr>
            <a:t>ACCOUNTING STANDARDS UPDATE N0. 2013-07 REQUIRES (1) APPLICATION OF THE LIQUIDATION BASIS OF ACCOUNTING WHEN LIQUIDATION BECOMES IMMINENT, (2) THAT, WHILE IN LIQUIDATION, AN ENTITY'S ASSETS BE MEASURED AT AMOUNTS EXPECTED TO BE COLLECTED UPON THEIR SALE OR DISPOSAL AND ITS LIABILITIES AT AMOUNTS EXPECTED TO BE PAID UPON THEIR SETTLEMENT, AND (3) THAT, AT EACH REPORTING DATE DURING LIQUIDATION, A STATEMENT OF NET ASSETS IN LIQUIDATION AND A STATEMENT OF CHANGES IN NET ASSETS IN LIQUIDATION BE PREPARED.</a:t>
          </a:r>
        </a:p>
        <a:p>
          <a:endParaRPr lang="en-US" sz="1100" b="1" i="0" u="none" strike="noStrike" baseline="0" smtClean="0">
            <a:solidFill>
              <a:schemeClr val="tx1"/>
            </a:solidFill>
            <a:latin typeface="+mn-lt"/>
            <a:ea typeface="+mn-ea"/>
            <a:cs typeface="+mn-cs"/>
          </a:endParaRPr>
        </a:p>
        <a:p>
          <a:r>
            <a:rPr lang="en-US" sz="1100" b="1" i="0" u="none" strike="noStrike" baseline="0" smtClean="0">
              <a:solidFill>
                <a:srgbClr val="FF0000"/>
              </a:solidFill>
              <a:latin typeface="+mn-lt"/>
              <a:ea typeface="+mn-ea"/>
              <a:cs typeface="+mn-cs"/>
            </a:rPr>
            <a:t>Recognition:</a:t>
          </a:r>
        </a:p>
        <a:p>
          <a:r>
            <a:rPr lang="en-US" sz="1100" b="0" i="0" u="none" strike="noStrike" baseline="0" smtClean="0">
              <a:solidFill>
                <a:schemeClr val="tx1"/>
              </a:solidFill>
              <a:latin typeface="+mn-lt"/>
              <a:ea typeface="+mn-ea"/>
              <a:cs typeface="+mn-cs"/>
            </a:rPr>
            <a:t>The liquidation basis of accounting is required to be applied when liquidation is deemed imminent. Liquidation is defined as the process by which an entity converts its assets to cash and settles its obligations with creditors in anticipation that the entity will cease all activities, with any remaining cash or other assets distributed to the entity's investors or other claimants. Dissolution of an</a:t>
          </a:r>
        </a:p>
        <a:p>
          <a:r>
            <a:rPr lang="en-US" sz="1100" b="0" i="0" u="none" strike="noStrike" baseline="0" smtClean="0">
              <a:solidFill>
                <a:schemeClr val="tx1"/>
              </a:solidFill>
              <a:latin typeface="+mn-lt"/>
              <a:ea typeface="+mn-ea"/>
              <a:cs typeface="+mn-cs"/>
            </a:rPr>
            <a:t>entity as a result of that entity being acquired by another entity, or merged into another entity, in its entirety with the expectation of continuing its business does not qualify as a liquidation. Liquidation is deemed imminent under either of the following conditions:</a:t>
          </a:r>
        </a:p>
        <a:p>
          <a:endParaRPr lang="en-US" sz="1100" b="0" i="0" u="none" strike="noStrike" baseline="0" smtClean="0">
            <a:solidFill>
              <a:schemeClr val="tx1"/>
            </a:solidFill>
            <a:latin typeface="+mn-lt"/>
            <a:ea typeface="+mn-ea"/>
            <a:cs typeface="+mn-cs"/>
          </a:endParaRPr>
        </a:p>
        <a:p>
          <a:r>
            <a:rPr lang="en-US" sz="1100" b="0" i="0" u="none" strike="noStrike" baseline="0" smtClean="0">
              <a:solidFill>
                <a:schemeClr val="tx1"/>
              </a:solidFill>
              <a:latin typeface="+mn-lt"/>
              <a:ea typeface="+mn-ea"/>
              <a:cs typeface="+mn-cs"/>
            </a:rPr>
            <a:t>• A plan of liquidation has been approved by the individuals) having the authority to make such a plan effective and the likelihood is remote that execution of the plan wi]1 be blocked by other parties (e.g., those having shareholder rights) or that the entity will return from liquidation.</a:t>
          </a:r>
        </a:p>
        <a:p>
          <a:r>
            <a:rPr lang="en-US" sz="1100" b="0" i="0" u="none" strike="noStrike" baseline="0" smtClean="0">
              <a:solidFill>
                <a:schemeClr val="tx1"/>
              </a:solidFill>
              <a:latin typeface="+mn-lt"/>
              <a:ea typeface="+mn-ea"/>
              <a:cs typeface="+mn-cs"/>
            </a:rPr>
            <a:t>• A plan for liquidation is imposed by other forces (e.g., involuntary bankruptcy), and the likelihood is remote that the entity will return from liquidation.</a:t>
          </a:r>
        </a:p>
        <a:p>
          <a:endParaRPr lang="en-US" sz="1100" b="0" i="0" u="none" strike="noStrike" baseline="0" smtClean="0">
            <a:solidFill>
              <a:schemeClr val="tx1"/>
            </a:solidFill>
            <a:latin typeface="+mn-lt"/>
            <a:ea typeface="+mn-ea"/>
            <a:cs typeface="+mn-cs"/>
          </a:endParaRPr>
        </a:p>
        <a:p>
          <a:r>
            <a:rPr lang="en-US" sz="1100" b="0" i="0" u="none" strike="noStrike" baseline="0" smtClean="0">
              <a:solidFill>
                <a:schemeClr val="tx1"/>
              </a:solidFill>
              <a:latin typeface="+mn-lt"/>
              <a:ea typeface="+mn-ea"/>
              <a:cs typeface="+mn-cs"/>
            </a:rPr>
            <a:t>An entity having a contractually limited life should not apply the liquidation basis of accounting unless the approved plan of liquidation differs from the plan that was specified at inception in the entity's governing documents. In determining whether the approved plan differs from the plan specified at inception, consideration should be given to all relevant facts and circumstances, but the principal factor should be whether the entity is compelled to sell its assets in exchange for proceeds, either in the form of cash or other consideration, that are not commensurate with the fair values of such assets. </a:t>
          </a:r>
        </a:p>
        <a:p>
          <a:endParaRPr lang="en-US" sz="1100" b="0" i="0" u="none" strike="noStrike" baseline="0" smtClean="0">
            <a:solidFill>
              <a:schemeClr val="tx1"/>
            </a:solidFill>
            <a:latin typeface="+mn-lt"/>
            <a:ea typeface="+mn-ea"/>
            <a:cs typeface="+mn-cs"/>
          </a:endParaRPr>
        </a:p>
        <a:p>
          <a:r>
            <a:rPr lang="en-US" sz="1100" b="0" i="0" u="none" strike="noStrike" baseline="0" smtClean="0">
              <a:solidFill>
                <a:schemeClr val="tx1"/>
              </a:solidFill>
              <a:latin typeface="+mn-lt"/>
              <a:ea typeface="+mn-ea"/>
              <a:cs typeface="+mn-cs"/>
            </a:rPr>
            <a:t>If applicable, assets not previously recognized under United States Generally Accepted Accounting Principles (GAAP) (e.g., trademarks and patents) should be recognized under the liquidation basis of accounting if such assets are intended to be sold in liquidation. Liabilities should be recognized or derecognized in accordance with other GAAP. In addition, (1) estimated costs to dispose of assets or other items expected to be sold in liquidation should be accrued and presented separately in the aggregate from such assets in the statement of net assets, and (2) costs and income expected to be incurred or earned (e.g., payroll costs or income from preexisting orders that the entity expects to fulfill during liquidation) should be accrued through the end of the liquidation period, provided there is a reasonable basis for estimating such amounts.</a:t>
          </a:r>
        </a:p>
        <a:p>
          <a:endParaRPr lang="en-US" sz="1100" b="0" i="0" u="none" strike="noStrike" baseline="0" smtClean="0">
            <a:solidFill>
              <a:schemeClr val="tx1"/>
            </a:solidFill>
            <a:latin typeface="+mn-lt"/>
            <a:ea typeface="+mn-ea"/>
            <a:cs typeface="+mn-cs"/>
          </a:endParaRPr>
        </a:p>
        <a:p>
          <a:r>
            <a:rPr lang="en-US" sz="1100" b="1" i="0" u="none" strike="noStrike" baseline="0" smtClean="0">
              <a:solidFill>
                <a:srgbClr val="FF0000"/>
              </a:solidFill>
              <a:latin typeface="+mn-lt"/>
              <a:ea typeface="+mn-ea"/>
              <a:cs typeface="+mn-cs"/>
            </a:rPr>
            <a:t>Initial and Subsequent Measurement</a:t>
          </a:r>
        </a:p>
        <a:p>
          <a:r>
            <a:rPr lang="en-US" sz="1100" b="0" i="0" u="none" strike="noStrike" baseline="0" smtClean="0">
              <a:solidFill>
                <a:schemeClr val="tx1"/>
              </a:solidFill>
              <a:latin typeface="+mn-lt"/>
              <a:ea typeface="+mn-ea"/>
              <a:cs typeface="+mn-cs"/>
            </a:rPr>
            <a:t>Initially:</a:t>
          </a:r>
        </a:p>
        <a:p>
          <a:r>
            <a:rPr lang="en-US" sz="1100" b="0" i="0" u="none" strike="noStrike" baseline="0" smtClean="0">
              <a:solidFill>
                <a:schemeClr val="tx1"/>
              </a:solidFill>
              <a:latin typeface="+mn-lt"/>
              <a:ea typeface="+mn-ea"/>
              <a:cs typeface="+mn-cs"/>
            </a:rPr>
            <a:t>• Assets should be measured to reflect the estimated amount of cash or other consideration expected to be collected in settling or disposing of such assets in the process of carrying out the plan of liquidation. In some instances, the amounts expected to be collected will approximate fair value. In other instances, however, that will not be the case, because the sale or disposition will not be conducted in an orderly manner. When the amounts estimated to be collected approximate fair value, the applicable assets maybe measured at that amount.</a:t>
          </a:r>
        </a:p>
        <a:p>
          <a:r>
            <a:rPr lang="en-US" sz="1100" b="0" i="0" u="none" strike="noStrike" baseline="0" smtClean="0">
              <a:solidFill>
                <a:schemeClr val="tx1"/>
              </a:solidFill>
              <a:latin typeface="+mn-lt"/>
              <a:ea typeface="+mn-ea"/>
              <a:cs typeface="+mn-cs"/>
            </a:rPr>
            <a:t>• Liabilities should be measured in accordance with other applicable GAAP, adjusted for changes in assumptions (e.g., the timing of payments) resulting from the decision to liquidate. However, an entity should not anticipate being legally released, either judicially or by the creditor, from being the primary obligor of a liability. Subsequently, at each reporting date, remeasurement is required of the assets, liabilities, accruals  for disposal, and other costs or income to reflect the actual or estimated change in value since the previous reporting date. Note that accrued amounts of estimated disposal costs and expected income and expenses should not be discounted to reflect the time value of money.</a:t>
          </a:r>
        </a:p>
        <a:p>
          <a:endParaRPr lang="en-US" sz="1100" b="0" i="0" u="none" strike="noStrike" baseline="0" smtClean="0">
            <a:solidFill>
              <a:schemeClr val="tx1"/>
            </a:solidFill>
            <a:latin typeface="+mn-lt"/>
            <a:ea typeface="+mn-ea"/>
            <a:cs typeface="+mn-cs"/>
          </a:endParaRPr>
        </a:p>
        <a:p>
          <a:r>
            <a:rPr lang="en-US" sz="1100" b="1" i="0" u="none" strike="noStrike" baseline="0" smtClean="0">
              <a:solidFill>
                <a:srgbClr val="FF0000"/>
              </a:solidFill>
              <a:latin typeface="+mn-lt"/>
              <a:ea typeface="+mn-ea"/>
              <a:cs typeface="+mn-cs"/>
            </a:rPr>
            <a:t>Financial Statement Presentation:</a:t>
          </a:r>
        </a:p>
        <a:p>
          <a:r>
            <a:rPr lang="en-US" sz="1100" b="0" i="0" u="none" strike="noStrike" baseline="0" smtClean="0">
              <a:solidFill>
                <a:schemeClr val="tx1"/>
              </a:solidFill>
              <a:latin typeface="+mn-lt"/>
              <a:ea typeface="+mn-ea"/>
              <a:cs typeface="+mn-cs"/>
            </a:rPr>
            <a:t>The liquidation basis should be applied prospectively from the date on which liquidation is deemed imminent. The initial statement of changes in net assets should present only the changes in net assets occurring during the period since liquidation became imminent. Note that, while a statement of net assets in liquidation is not required as of the date liquidation becomes imminent, such a</a:t>
          </a:r>
        </a:p>
        <a:p>
          <a:r>
            <a:rPr lang="en-US" sz="1100" b="0" i="0" u="none" strike="noStrike" baseline="0" smtClean="0">
              <a:solidFill>
                <a:schemeClr val="tx1"/>
              </a:solidFill>
              <a:latin typeface="+mn-lt"/>
              <a:ea typeface="+mn-ea"/>
              <a:cs typeface="+mn-cs"/>
            </a:rPr>
            <a:t>statement is nevertheless necessary as of that date so that the statement of changes in net assets in liquidation for the first period in which liquidation becomes  imminent maybe prepared.</a:t>
          </a:r>
        </a:p>
        <a:p>
          <a:endParaRPr lang="en-US" sz="1100" b="0" i="0" u="none" strike="noStrike" baseline="0" smtClean="0">
            <a:solidFill>
              <a:schemeClr val="tx1"/>
            </a:solidFill>
            <a:latin typeface="+mn-lt"/>
            <a:ea typeface="+mn-ea"/>
            <a:cs typeface="+mn-cs"/>
          </a:endParaRPr>
        </a:p>
        <a:p>
          <a:r>
            <a:rPr lang="en-US" sz="1100" b="1" i="0" u="none" strike="noStrike" baseline="0" smtClean="0">
              <a:solidFill>
                <a:srgbClr val="FF0000"/>
              </a:solidFill>
              <a:latin typeface="+mn-lt"/>
              <a:ea typeface="+mn-ea"/>
              <a:cs typeface="+mn-cs"/>
            </a:rPr>
            <a:t>Disclosure</a:t>
          </a:r>
        </a:p>
        <a:p>
          <a:r>
            <a:rPr lang="en-US" sz="1100" b="0" i="0" u="none" strike="noStrike" baseline="0" smtClean="0">
              <a:solidFill>
                <a:schemeClr val="tx1"/>
              </a:solidFill>
              <a:latin typeface="+mn-lt"/>
              <a:ea typeface="+mn-ea"/>
              <a:cs typeface="+mn-cs"/>
            </a:rPr>
            <a:t>In addition to all other disclosures required by GAAP, the following information must be disclosed relating to financial statements prepared on the liquidation basis of accounting:</a:t>
          </a:r>
        </a:p>
        <a:p>
          <a:r>
            <a:rPr lang="en-US" sz="1100" b="0" i="0" u="none" strike="noStrike" baseline="0" smtClean="0">
              <a:solidFill>
                <a:schemeClr val="tx1"/>
              </a:solidFill>
              <a:latin typeface="+mn-lt"/>
              <a:ea typeface="+mn-ea"/>
              <a:cs typeface="+mn-cs"/>
            </a:rPr>
            <a:t>• A statement that the financial statements are prepared using the liquidation basis.</a:t>
          </a:r>
        </a:p>
        <a:p>
          <a:r>
            <a:rPr lang="en-US" sz="1100" b="0" i="0" u="none" strike="noStrike" baseline="0" smtClean="0">
              <a:solidFill>
                <a:schemeClr val="tx1"/>
              </a:solidFill>
              <a:latin typeface="+mn-lt"/>
              <a:ea typeface="+mn-ea"/>
              <a:cs typeface="+mn-cs"/>
            </a:rPr>
            <a:t>• A discussion of the facts and circumstances leading to the adoption of the liquidation basis of accounting.</a:t>
          </a:r>
        </a:p>
        <a:p>
          <a:r>
            <a:rPr lang="en-US" sz="1100" b="0" i="0" u="none" strike="noStrike" baseline="0" smtClean="0">
              <a:solidFill>
                <a:schemeClr val="tx1"/>
              </a:solidFill>
              <a:latin typeface="+mn-lt"/>
              <a:ea typeface="+mn-ea"/>
              <a:cs typeface="+mn-cs"/>
            </a:rPr>
            <a:t>• A description of the entity's plan of liquidation, including, at a minimum (1) a description of the expected manner of disposal of the assets and liabilities, including other items expected to be sold that were not previously recognized, and (2) the expected duration of the liquidation process.</a:t>
          </a:r>
        </a:p>
        <a:p>
          <a:r>
            <a:rPr lang="en-US" sz="1100" b="0" i="0" u="none" strike="noStrike" baseline="0" smtClean="0">
              <a:solidFill>
                <a:schemeClr val="tx1"/>
              </a:solidFill>
              <a:latin typeface="+mn-lt"/>
              <a:ea typeface="+mn-ea"/>
              <a:cs typeface="+mn-cs"/>
            </a:rPr>
            <a:t>• The methods and significant assumptions used to measure assets and liabilities.</a:t>
          </a:r>
        </a:p>
        <a:p>
          <a:r>
            <a:rPr lang="en-US" sz="1100" b="0" i="0" u="none" strike="noStrike" baseline="0" smtClean="0">
              <a:solidFill>
                <a:schemeClr val="tx1"/>
              </a:solidFill>
              <a:latin typeface="+mn-lt"/>
              <a:ea typeface="+mn-ea"/>
              <a:cs typeface="+mn-cs"/>
            </a:rPr>
            <a:t>• Subsequent changes to significant methods and assumptions.</a:t>
          </a:r>
        </a:p>
        <a:p>
          <a:r>
            <a:rPr lang="en-US" sz="1100" b="0" i="0" u="none" strike="noStrike" baseline="0" smtClean="0">
              <a:solidFill>
                <a:schemeClr val="tx1"/>
              </a:solidFill>
              <a:latin typeface="+mn-lt"/>
              <a:ea typeface="+mn-ea"/>
              <a:cs typeface="+mn-cs"/>
            </a:rPr>
            <a:t>• The types and amounts of costs and income accrued in the statement of changes in net assets in liquidation and the period over which those costs are expected to be paid or income earned.</a:t>
          </a:r>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8</xdr:col>
      <xdr:colOff>0</xdr:colOff>
      <xdr:row>36</xdr:row>
      <xdr:rowOff>25400</xdr:rowOff>
    </xdr:from>
    <xdr:to>
      <xdr:col>8</xdr:col>
      <xdr:colOff>152400</xdr:colOff>
      <xdr:row>36</xdr:row>
      <xdr:rowOff>177800</xdr:rowOff>
    </xdr:to>
    <xdr:pic>
      <xdr:nvPicPr>
        <xdr:cNvPr id="2055" name="Picture 3" descr="Agrees to PY"/>
        <xdr:cNvPicPr>
          <a:picLocks noChangeAspect="1" noChangeArrowheads="1"/>
        </xdr:cNvPicPr>
      </xdr:nvPicPr>
      <xdr:blipFill>
        <a:blip xmlns:r="http://schemas.openxmlformats.org/officeDocument/2006/relationships" r:embed="rId1" cstate="print">
          <a:clrChange>
            <a:clrFrom>
              <a:srgbClr val="C0C0C0"/>
            </a:clrFrom>
            <a:clrTo>
              <a:srgbClr val="C0C0C0">
                <a:alpha val="0"/>
              </a:srgbClr>
            </a:clrTo>
          </a:clrChange>
        </a:blip>
        <a:srcRect/>
        <a:stretch>
          <a:fillRect/>
        </a:stretch>
      </xdr:blipFill>
      <xdr:spPr bwMode="auto">
        <a:xfrm>
          <a:off x="9347200" y="8280400"/>
          <a:ext cx="152400" cy="152400"/>
        </a:xfrm>
        <a:prstGeom prst="rect">
          <a:avLst/>
        </a:prstGeom>
        <a:noFill/>
        <a:ln w="9525">
          <a:noFill/>
          <a:miter lim="800000"/>
          <a:headEnd/>
          <a:tailEnd/>
        </a:ln>
      </xdr:spPr>
    </xdr:pic>
    <xdr:clientData/>
  </xdr:twoCellAnchor>
  <xdr:twoCellAnchor editAs="oneCell">
    <xdr:from>
      <xdr:col>8</xdr:col>
      <xdr:colOff>0</xdr:colOff>
      <xdr:row>37</xdr:row>
      <xdr:rowOff>38100</xdr:rowOff>
    </xdr:from>
    <xdr:to>
      <xdr:col>8</xdr:col>
      <xdr:colOff>152400</xdr:colOff>
      <xdr:row>37</xdr:row>
      <xdr:rowOff>190500</xdr:rowOff>
    </xdr:to>
    <xdr:pic>
      <xdr:nvPicPr>
        <xdr:cNvPr id="2056" name="Picture 4" descr="Agrees to GL"/>
        <xdr:cNvPicPr>
          <a:picLocks noChangeAspect="1" noChangeArrowheads="1"/>
        </xdr:cNvPicPr>
      </xdr:nvPicPr>
      <xdr:blipFill>
        <a:blip xmlns:r="http://schemas.openxmlformats.org/officeDocument/2006/relationships" r:embed="rId2" cstate="print">
          <a:clrChange>
            <a:clrFrom>
              <a:srgbClr val="C0C0C0"/>
            </a:clrFrom>
            <a:clrTo>
              <a:srgbClr val="C0C0C0">
                <a:alpha val="0"/>
              </a:srgbClr>
            </a:clrTo>
          </a:clrChange>
        </a:blip>
        <a:srcRect/>
        <a:stretch>
          <a:fillRect/>
        </a:stretch>
      </xdr:blipFill>
      <xdr:spPr bwMode="auto">
        <a:xfrm>
          <a:off x="9347200" y="8496300"/>
          <a:ext cx="152400" cy="152400"/>
        </a:xfrm>
        <a:prstGeom prst="rect">
          <a:avLst/>
        </a:prstGeom>
        <a:noFill/>
        <a:ln w="9525">
          <a:noFill/>
          <a:miter lim="800000"/>
          <a:headEnd/>
          <a:tailEnd/>
        </a:ln>
      </xdr:spPr>
    </xdr:pic>
    <xdr:clientData/>
  </xdr:twoCellAnchor>
  <xdr:twoCellAnchor editAs="oneCell">
    <xdr:from>
      <xdr:col>8</xdr:col>
      <xdr:colOff>0</xdr:colOff>
      <xdr:row>39</xdr:row>
      <xdr:rowOff>50800</xdr:rowOff>
    </xdr:from>
    <xdr:to>
      <xdr:col>8</xdr:col>
      <xdr:colOff>152400</xdr:colOff>
      <xdr:row>39</xdr:row>
      <xdr:rowOff>203200</xdr:rowOff>
    </xdr:to>
    <xdr:pic>
      <xdr:nvPicPr>
        <xdr:cNvPr id="2057" name="Picture 5" descr="Agrees to GL"/>
        <xdr:cNvPicPr>
          <a:picLocks noChangeAspect="1" noChangeArrowheads="1"/>
        </xdr:cNvPicPr>
      </xdr:nvPicPr>
      <xdr:blipFill>
        <a:blip xmlns:r="http://schemas.openxmlformats.org/officeDocument/2006/relationships" r:embed="rId2" cstate="print">
          <a:clrChange>
            <a:clrFrom>
              <a:srgbClr val="C0C0C0"/>
            </a:clrFrom>
            <a:clrTo>
              <a:srgbClr val="C0C0C0">
                <a:alpha val="0"/>
              </a:srgbClr>
            </a:clrTo>
          </a:clrChange>
        </a:blip>
        <a:srcRect/>
        <a:stretch>
          <a:fillRect/>
        </a:stretch>
      </xdr:blipFill>
      <xdr:spPr bwMode="auto">
        <a:xfrm>
          <a:off x="9347200" y="8915400"/>
          <a:ext cx="152400" cy="15240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2.xml"/><Relationship Id="rId1" Type="http://schemas.openxmlformats.org/officeDocument/2006/relationships/printerSettings" Target="../printerSettings/printerSettings9.bin"/><Relationship Id="rId4" Type="http://schemas.openxmlformats.org/officeDocument/2006/relationships/comments" Target="../comments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abSelected="1" topLeftCell="A40" workbookViewId="0">
      <selection activeCell="M21" sqref="M21"/>
    </sheetView>
  </sheetViews>
  <sheetFormatPr defaultRowHeight="15.5" x14ac:dyDescent="0.35"/>
  <sheetData/>
  <pageMargins left="0.7" right="0.7" top="0.75" bottom="0.75" header="0.3" footer="0.3"/>
  <pageSetup orientation="portrait" r:id="rId1"/>
  <headerFooter>
    <oddHeader>&amp;R51-245-AIG-LIQ
Published: 1/10/20</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zoomScaleNormal="100" workbookViewId="0">
      <selection activeCell="C8" sqref="C8"/>
    </sheetView>
  </sheetViews>
  <sheetFormatPr defaultColWidth="9" defaultRowHeight="15.5" x14ac:dyDescent="0.35"/>
  <cols>
    <col min="1" max="1" width="62.75" style="79" customWidth="1"/>
    <col min="2" max="2" width="5.83203125" style="79" customWidth="1"/>
    <col min="3" max="3" width="16.33203125" style="7" customWidth="1"/>
    <col min="4" max="4" width="16" style="79" customWidth="1"/>
    <col min="5" max="16384" width="9" style="79"/>
  </cols>
  <sheetData>
    <row r="1" spans="1:4" x14ac:dyDescent="0.35">
      <c r="A1" s="54" t="str">
        <f>'Cash Flow (Going Concern)'!A1</f>
        <v>XYZ FUND, LP</v>
      </c>
      <c r="B1" s="78"/>
    </row>
    <row r="2" spans="1:4" x14ac:dyDescent="0.35">
      <c r="A2" s="79" t="s">
        <v>58</v>
      </c>
    </row>
    <row r="3" spans="1:4" x14ac:dyDescent="0.35">
      <c r="A3" s="287" t="s">
        <v>168</v>
      </c>
      <c r="B3" s="288"/>
    </row>
    <row r="6" spans="1:4" x14ac:dyDescent="0.35">
      <c r="A6" s="80" t="s">
        <v>59</v>
      </c>
      <c r="B6" s="80"/>
    </row>
    <row r="7" spans="1:4" x14ac:dyDescent="0.35">
      <c r="A7" s="80"/>
      <c r="B7" s="80"/>
    </row>
    <row r="8" spans="1:4" x14ac:dyDescent="0.35">
      <c r="A8" s="287" t="s">
        <v>176</v>
      </c>
      <c r="C8" s="286">
        <v>0</v>
      </c>
    </row>
    <row r="10" spans="1:4" x14ac:dyDescent="0.35">
      <c r="A10" s="79" t="s">
        <v>60</v>
      </c>
      <c r="B10" s="81"/>
      <c r="C10" s="114">
        <v>0</v>
      </c>
      <c r="D10" s="81" t="s">
        <v>61</v>
      </c>
    </row>
    <row r="12" spans="1:4" x14ac:dyDescent="0.35">
      <c r="A12" s="79" t="s">
        <v>62</v>
      </c>
      <c r="B12" s="81"/>
      <c r="C12" s="114">
        <v>0</v>
      </c>
      <c r="D12" s="81" t="s">
        <v>61</v>
      </c>
    </row>
    <row r="14" spans="1:4" ht="17" x14ac:dyDescent="0.35">
      <c r="A14" s="79" t="s">
        <v>63</v>
      </c>
      <c r="B14" s="81"/>
      <c r="C14" s="49">
        <v>0</v>
      </c>
      <c r="D14" s="81" t="s">
        <v>61</v>
      </c>
    </row>
    <row r="15" spans="1:4" x14ac:dyDescent="0.35">
      <c r="D15" s="82"/>
    </row>
    <row r="16" spans="1:4" x14ac:dyDescent="0.35">
      <c r="A16" s="287" t="s">
        <v>177</v>
      </c>
      <c r="C16" s="83">
        <f>ROUND(SUM(C8:C14),0)</f>
        <v>0</v>
      </c>
    </row>
    <row r="18" spans="1:3" ht="17" x14ac:dyDescent="0.35">
      <c r="A18" s="287" t="s">
        <v>178</v>
      </c>
      <c r="C18" s="49">
        <v>0</v>
      </c>
    </row>
    <row r="20" spans="1:3" ht="17" x14ac:dyDescent="0.5">
      <c r="A20" s="79" t="s">
        <v>14</v>
      </c>
      <c r="C20" s="46">
        <f>ROUND((C18-C16),0)</f>
        <v>0</v>
      </c>
    </row>
  </sheetData>
  <phoneticPr fontId="15" type="noConversion"/>
  <pageMargins left="0.75" right="0.75" top="1" bottom="1" header="0.5" footer="0.5"/>
  <pageSetup scale="82"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zoomScaleNormal="100" workbookViewId="0">
      <selection activeCell="H16" sqref="H16"/>
    </sheetView>
  </sheetViews>
  <sheetFormatPr defaultColWidth="9" defaultRowHeight="15.5" x14ac:dyDescent="0.35"/>
  <cols>
    <col min="1" max="1" width="63.58203125" style="79" customWidth="1"/>
    <col min="2" max="2" width="5.83203125" style="79" customWidth="1"/>
    <col min="3" max="3" width="13.25" style="7" customWidth="1"/>
    <col min="4" max="4" width="16" style="79" customWidth="1"/>
    <col min="5" max="16384" width="9" style="79"/>
  </cols>
  <sheetData>
    <row r="1" spans="1:4" x14ac:dyDescent="0.35">
      <c r="A1" s="115" t="str">
        <f>'CF Worksheet'!A1</f>
        <v>XYZ FUND, LP</v>
      </c>
      <c r="B1" s="78"/>
    </row>
    <row r="2" spans="1:4" x14ac:dyDescent="0.35">
      <c r="A2" s="79" t="s">
        <v>58</v>
      </c>
    </row>
    <row r="3" spans="1:4" x14ac:dyDescent="0.35">
      <c r="A3" s="287" t="s">
        <v>168</v>
      </c>
      <c r="B3" s="288"/>
    </row>
    <row r="6" spans="1:4" x14ac:dyDescent="0.35">
      <c r="A6" s="80" t="s">
        <v>64</v>
      </c>
      <c r="B6" s="80"/>
    </row>
    <row r="8" spans="1:4" x14ac:dyDescent="0.35">
      <c r="A8" s="287" t="s">
        <v>179</v>
      </c>
      <c r="C8" s="113">
        <v>0</v>
      </c>
    </row>
    <row r="10" spans="1:4" x14ac:dyDescent="0.35">
      <c r="A10" s="79" t="s">
        <v>65</v>
      </c>
      <c r="B10" s="81"/>
      <c r="C10" s="114">
        <v>0</v>
      </c>
      <c r="D10" s="81" t="s">
        <v>61</v>
      </c>
    </row>
    <row r="12" spans="1:4" x14ac:dyDescent="0.35">
      <c r="A12" s="79" t="s">
        <v>66</v>
      </c>
      <c r="B12" s="81"/>
      <c r="C12" s="114">
        <v>0</v>
      </c>
      <c r="D12" s="81" t="s">
        <v>61</v>
      </c>
    </row>
    <row r="14" spans="1:4" ht="17" x14ac:dyDescent="0.35">
      <c r="A14" s="79" t="s">
        <v>67</v>
      </c>
      <c r="B14" s="81"/>
      <c r="C14" s="49">
        <v>0</v>
      </c>
      <c r="D14" s="81" t="s">
        <v>61</v>
      </c>
    </row>
    <row r="16" spans="1:4" x14ac:dyDescent="0.35">
      <c r="A16" s="287" t="s">
        <v>180</v>
      </c>
      <c r="C16" s="83">
        <f>ROUND(SUM(C8:C14),0)</f>
        <v>0</v>
      </c>
    </row>
    <row r="18" spans="1:3" ht="17" x14ac:dyDescent="0.35">
      <c r="A18" s="287" t="s">
        <v>181</v>
      </c>
      <c r="C18" s="49">
        <v>0</v>
      </c>
    </row>
    <row r="20" spans="1:3" ht="17" x14ac:dyDescent="0.5">
      <c r="A20" s="79" t="s">
        <v>14</v>
      </c>
      <c r="C20" s="46">
        <f>ROUND((C18-C16),0)</f>
        <v>0</v>
      </c>
    </row>
  </sheetData>
  <phoneticPr fontId="15" type="noConversion"/>
  <pageMargins left="0.75" right="0.75" top="1" bottom="1" header="0.5" footer="0.5"/>
  <pageSetup scale="84"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50"/>
  <sheetViews>
    <sheetView zoomScale="80" zoomScaleNormal="80" zoomScaleSheetLayoutView="100" workbookViewId="0">
      <selection activeCell="G33" sqref="G33"/>
    </sheetView>
  </sheetViews>
  <sheetFormatPr defaultColWidth="9" defaultRowHeight="15.5" x14ac:dyDescent="0.35"/>
  <cols>
    <col min="1" max="1" width="49.5" style="55" customWidth="1"/>
    <col min="2" max="2" width="13.75" style="140" customWidth="1"/>
    <col min="3" max="3" width="0.83203125" style="140" customWidth="1"/>
    <col min="4" max="4" width="13.75" style="140" customWidth="1"/>
    <col min="5" max="16384" width="9" style="55"/>
  </cols>
  <sheetData>
    <row r="1" spans="1:7" s="121" customFormat="1" ht="19.899999999999999" customHeight="1" x14ac:dyDescent="0.5">
      <c r="A1" s="333" t="s">
        <v>44</v>
      </c>
      <c r="B1" s="333"/>
      <c r="C1" s="333"/>
      <c r="D1" s="333"/>
    </row>
    <row r="2" spans="1:7" s="121" customFormat="1" ht="16.149999999999999" customHeight="1" x14ac:dyDescent="0.5">
      <c r="A2" s="337" t="s">
        <v>250</v>
      </c>
      <c r="B2" s="337"/>
      <c r="C2" s="337"/>
      <c r="D2" s="337"/>
    </row>
    <row r="3" spans="1:7" s="121" customFormat="1" ht="16.149999999999999" customHeight="1" x14ac:dyDescent="0.5">
      <c r="A3" s="327"/>
      <c r="B3" s="327"/>
      <c r="C3" s="327"/>
      <c r="D3" s="327"/>
    </row>
    <row r="4" spans="1:7" s="125" customFormat="1" ht="16.149999999999999" customHeight="1" x14ac:dyDescent="0.4">
      <c r="A4" s="334" t="s">
        <v>160</v>
      </c>
      <c r="B4" s="334"/>
      <c r="C4" s="334"/>
      <c r="D4" s="334"/>
    </row>
    <row r="5" spans="1:7" s="125" customFormat="1" ht="16.149999999999999" customHeight="1" x14ac:dyDescent="0.4">
      <c r="A5" s="123"/>
      <c r="B5" s="124"/>
      <c r="C5" s="124"/>
      <c r="D5" s="126"/>
    </row>
    <row r="6" spans="1:7" s="127" customFormat="1" ht="16.149999999999999" customHeight="1" thickBot="1" x14ac:dyDescent="0.45">
      <c r="A6" s="335" t="s">
        <v>188</v>
      </c>
      <c r="B6" s="336"/>
      <c r="C6" s="336"/>
      <c r="D6" s="336"/>
      <c r="E6" s="271"/>
      <c r="F6" s="271"/>
      <c r="G6" s="271"/>
    </row>
    <row r="7" spans="1:7" ht="16.149999999999999" customHeight="1" x14ac:dyDescent="0.35">
      <c r="A7" s="128"/>
      <c r="B7" s="129"/>
      <c r="C7" s="129"/>
      <c r="D7" s="130"/>
    </row>
    <row r="8" spans="1:7" ht="16.149999999999999" customHeight="1" x14ac:dyDescent="0.35">
      <c r="A8" s="128"/>
      <c r="B8" s="129"/>
      <c r="C8" s="129"/>
      <c r="D8" s="130"/>
    </row>
    <row r="9" spans="1:7" ht="16.149999999999999" customHeight="1" x14ac:dyDescent="0.35">
      <c r="A9" s="128"/>
      <c r="B9" s="129"/>
      <c r="C9" s="129"/>
      <c r="D9" s="130"/>
    </row>
    <row r="10" spans="1:7" ht="16.149999999999999" customHeight="1" x14ac:dyDescent="0.35">
      <c r="A10" s="128"/>
      <c r="B10" s="129" t="s">
        <v>219</v>
      </c>
      <c r="C10" s="129"/>
      <c r="D10" s="130" t="s">
        <v>220</v>
      </c>
    </row>
    <row r="11" spans="1:7" s="71" customFormat="1" ht="16.149999999999999" customHeight="1" x14ac:dyDescent="0.35">
      <c r="B11" s="306" t="s">
        <v>218</v>
      </c>
      <c r="C11" s="306"/>
      <c r="D11" s="306" t="s">
        <v>218</v>
      </c>
    </row>
    <row r="12" spans="1:7" s="71" customFormat="1" ht="16.149999999999999" customHeight="1" x14ac:dyDescent="0.35">
      <c r="B12" s="307"/>
      <c r="C12" s="307"/>
      <c r="D12" s="307"/>
    </row>
    <row r="13" spans="1:7" s="71" customFormat="1" ht="16.149999999999999" customHeight="1" x14ac:dyDescent="0.3">
      <c r="A13" s="141" t="s">
        <v>249</v>
      </c>
      <c r="B13" s="137"/>
      <c r="C13" s="137"/>
      <c r="D13" s="137"/>
    </row>
    <row r="14" spans="1:7" s="71" customFormat="1" ht="16.149999999999999" customHeight="1" x14ac:dyDescent="0.35">
      <c r="A14" s="266" t="s">
        <v>195</v>
      </c>
      <c r="B14" s="133"/>
      <c r="C14" s="132"/>
      <c r="D14" s="132"/>
    </row>
    <row r="15" spans="1:7" s="71" customFormat="1" ht="16.149999999999999" customHeight="1" x14ac:dyDescent="0.35">
      <c r="A15" s="308" t="s">
        <v>221</v>
      </c>
      <c r="B15" s="202">
        <v>0</v>
      </c>
      <c r="C15" s="132"/>
      <c r="D15" s="202">
        <v>0</v>
      </c>
    </row>
    <row r="16" spans="1:7" s="71" customFormat="1" ht="16.149999999999999" customHeight="1" x14ac:dyDescent="0.35">
      <c r="A16" s="266" t="s">
        <v>32</v>
      </c>
      <c r="B16" s="201">
        <v>0</v>
      </c>
      <c r="C16" s="132"/>
      <c r="D16" s="201">
        <v>0</v>
      </c>
    </row>
    <row r="17" spans="1:6" s="71" customFormat="1" ht="16.149999999999999" customHeight="1" x14ac:dyDescent="0.35">
      <c r="A17" s="28" t="s">
        <v>251</v>
      </c>
      <c r="B17" s="201">
        <v>0</v>
      </c>
      <c r="C17" s="132"/>
      <c r="D17" s="201">
        <v>0</v>
      </c>
    </row>
    <row r="18" spans="1:6" s="71" customFormat="1" ht="16.149999999999999" customHeight="1" x14ac:dyDescent="0.35">
      <c r="A18" s="266" t="s">
        <v>109</v>
      </c>
      <c r="B18" s="201">
        <v>0</v>
      </c>
      <c r="C18" s="132"/>
      <c r="D18" s="201">
        <v>0</v>
      </c>
    </row>
    <row r="19" spans="1:6" s="71" customFormat="1" ht="16.149999999999999" customHeight="1" x14ac:dyDescent="0.35">
      <c r="A19" s="266" t="s">
        <v>35</v>
      </c>
      <c r="B19" s="201">
        <v>0</v>
      </c>
      <c r="C19" s="132"/>
      <c r="D19" s="201">
        <v>0</v>
      </c>
    </row>
    <row r="20" spans="1:6" s="71" customFormat="1" ht="16.149999999999999" customHeight="1" x14ac:dyDescent="0.35">
      <c r="A20" s="28" t="s">
        <v>252</v>
      </c>
      <c r="B20" s="201">
        <v>0</v>
      </c>
      <c r="C20" s="132"/>
      <c r="D20" s="201"/>
    </row>
    <row r="21" spans="1:6" s="71" customFormat="1" ht="16.149999999999999" customHeight="1" x14ac:dyDescent="0.35">
      <c r="A21" s="266" t="s">
        <v>144</v>
      </c>
      <c r="B21" s="201">
        <v>0</v>
      </c>
      <c r="C21" s="132"/>
      <c r="D21" s="201">
        <v>0</v>
      </c>
    </row>
    <row r="22" spans="1:6" s="71" customFormat="1" ht="16.149999999999999" customHeight="1" x14ac:dyDescent="0.35">
      <c r="A22" s="266" t="s">
        <v>41</v>
      </c>
      <c r="B22" s="201">
        <v>0</v>
      </c>
      <c r="C22" s="132"/>
      <c r="D22" s="201">
        <v>0</v>
      </c>
    </row>
    <row r="23" spans="1:6" s="71" customFormat="1" ht="16.149999999999999" customHeight="1" x14ac:dyDescent="0.35">
      <c r="A23" s="312" t="s">
        <v>238</v>
      </c>
      <c r="B23" s="203">
        <v>0</v>
      </c>
      <c r="C23" s="132"/>
      <c r="D23" s="203">
        <v>0</v>
      </c>
    </row>
    <row r="24" spans="1:6" s="71" customFormat="1" ht="16.149999999999999" customHeight="1" x14ac:dyDescent="0.35">
      <c r="B24" s="132"/>
      <c r="C24" s="132"/>
      <c r="D24" s="132"/>
    </row>
    <row r="25" spans="1:6" s="71" customFormat="1" ht="16.149999999999999" customHeight="1" x14ac:dyDescent="0.5">
      <c r="A25" s="141" t="s">
        <v>161</v>
      </c>
      <c r="B25" s="247">
        <f>ROUND(SUM(B15:B23),0)</f>
        <v>0</v>
      </c>
      <c r="C25" s="247"/>
      <c r="D25" s="247">
        <f>ROUND(SUM(D15:D23),0)</f>
        <v>0</v>
      </c>
    </row>
    <row r="26" spans="1:6" s="71" customFormat="1" ht="16.149999999999999" customHeight="1" x14ac:dyDescent="0.35">
      <c r="B26" s="132"/>
      <c r="C26" s="132"/>
      <c r="D26" s="132"/>
    </row>
    <row r="27" spans="1:6" s="71" customFormat="1" ht="16.149999999999999" customHeight="1" x14ac:dyDescent="0.35">
      <c r="B27" s="132"/>
      <c r="C27" s="132"/>
      <c r="D27" s="132"/>
    </row>
    <row r="28" spans="1:6" s="71" customFormat="1" ht="16.149999999999999" customHeight="1" x14ac:dyDescent="0.3">
      <c r="A28" s="141"/>
      <c r="B28" s="138"/>
      <c r="C28" s="138"/>
      <c r="D28" s="138"/>
    </row>
    <row r="29" spans="1:6" s="71" customFormat="1" ht="16.149999999999999" customHeight="1" x14ac:dyDescent="0.3">
      <c r="A29" s="141" t="s">
        <v>194</v>
      </c>
      <c r="B29" s="138"/>
      <c r="C29" s="138"/>
      <c r="D29" s="138"/>
      <c r="F29" s="294"/>
    </row>
    <row r="30" spans="1:6" s="71" customFormat="1" ht="16.149999999999999" customHeight="1" x14ac:dyDescent="0.35">
      <c r="A30" s="72" t="s">
        <v>196</v>
      </c>
      <c r="B30" s="132"/>
      <c r="C30" s="132"/>
      <c r="D30" s="132"/>
    </row>
    <row r="31" spans="1:6" s="71" customFormat="1" ht="16.149999999999999" customHeight="1" x14ac:dyDescent="0.35">
      <c r="A31" s="308" t="s">
        <v>222</v>
      </c>
      <c r="B31" s="201">
        <v>0</v>
      </c>
      <c r="C31" s="201"/>
      <c r="D31" s="201">
        <v>0</v>
      </c>
    </row>
    <row r="32" spans="1:6" s="71" customFormat="1" ht="16.149999999999999" customHeight="1" x14ac:dyDescent="0.35">
      <c r="A32" s="72" t="s">
        <v>42</v>
      </c>
      <c r="B32" s="201">
        <v>0</v>
      </c>
      <c r="C32" s="139"/>
      <c r="D32" s="201">
        <v>0</v>
      </c>
    </row>
    <row r="33" spans="1:4" s="71" customFormat="1" ht="16.149999999999999" customHeight="1" x14ac:dyDescent="0.35">
      <c r="A33" s="72" t="s">
        <v>145</v>
      </c>
      <c r="B33" s="201">
        <v>0</v>
      </c>
      <c r="C33" s="139"/>
      <c r="D33" s="201">
        <v>0</v>
      </c>
    </row>
    <row r="34" spans="1:4" s="71" customFormat="1" ht="16.149999999999999" customHeight="1" x14ac:dyDescent="0.35">
      <c r="A34" s="72" t="s">
        <v>43</v>
      </c>
      <c r="B34" s="201">
        <v>0</v>
      </c>
      <c r="C34" s="137"/>
      <c r="D34" s="201">
        <v>0</v>
      </c>
    </row>
    <row r="35" spans="1:4" s="71" customFormat="1" ht="16.149999999999999" customHeight="1" x14ac:dyDescent="0.35">
      <c r="A35" s="72" t="s">
        <v>190</v>
      </c>
      <c r="B35" s="201"/>
      <c r="C35" s="137"/>
      <c r="D35" s="201"/>
    </row>
    <row r="36" spans="1:4" s="71" customFormat="1" ht="16.149999999999999" customHeight="1" x14ac:dyDescent="0.35">
      <c r="A36" s="72" t="s">
        <v>40</v>
      </c>
      <c r="B36" s="201">
        <v>0</v>
      </c>
      <c r="C36" s="132"/>
      <c r="D36" s="201">
        <v>0</v>
      </c>
    </row>
    <row r="37" spans="1:4" s="71" customFormat="1" ht="16.149999999999999" customHeight="1" x14ac:dyDescent="0.35">
      <c r="A37" s="72" t="s">
        <v>191</v>
      </c>
      <c r="B37" s="201"/>
      <c r="C37" s="132"/>
      <c r="D37" s="201"/>
    </row>
    <row r="38" spans="1:4" s="71" customFormat="1" ht="16.149999999999999" customHeight="1" x14ac:dyDescent="0.35">
      <c r="A38" s="72" t="s">
        <v>189</v>
      </c>
      <c r="B38" s="203">
        <v>0</v>
      </c>
      <c r="C38" s="139"/>
      <c r="D38" s="203">
        <v>0</v>
      </c>
    </row>
    <row r="39" spans="1:4" s="71" customFormat="1" ht="16.149999999999999" customHeight="1" x14ac:dyDescent="0.35">
      <c r="B39" s="132"/>
      <c r="C39" s="132"/>
      <c r="D39" s="132"/>
    </row>
    <row r="40" spans="1:4" s="71" customFormat="1" ht="16.149999999999999" customHeight="1" x14ac:dyDescent="0.35">
      <c r="A40" s="141" t="s">
        <v>162</v>
      </c>
      <c r="B40" s="292">
        <f>ROUND(SUM(B30:B38),0)</f>
        <v>0</v>
      </c>
      <c r="C40" s="132"/>
      <c r="D40" s="292">
        <f>ROUND(SUM(D30:D38),0)</f>
        <v>0</v>
      </c>
    </row>
    <row r="41" spans="1:4" s="71" customFormat="1" ht="16.149999999999999" customHeight="1" x14ac:dyDescent="0.35">
      <c r="A41" s="141"/>
      <c r="B41" s="292"/>
      <c r="C41" s="132"/>
      <c r="D41" s="292"/>
    </row>
    <row r="42" spans="1:4" s="71" customFormat="1" ht="16.149999999999999" customHeight="1" x14ac:dyDescent="0.5">
      <c r="B42" s="256"/>
      <c r="C42" s="132"/>
      <c r="D42" s="256"/>
    </row>
    <row r="43" spans="1:4" s="71" customFormat="1" ht="16.149999999999999" customHeight="1" x14ac:dyDescent="0.3">
      <c r="A43" s="141" t="s">
        <v>163</v>
      </c>
      <c r="B43" s="303">
        <f>+B25-B40</f>
        <v>0</v>
      </c>
      <c r="C43" s="132"/>
      <c r="D43" s="303">
        <f>+D25-D40</f>
        <v>0</v>
      </c>
    </row>
    <row r="44" spans="1:4" s="71" customFormat="1" ht="16.149999999999999" customHeight="1" x14ac:dyDescent="0.35">
      <c r="B44" s="132"/>
      <c r="C44" s="132"/>
      <c r="D44" s="132"/>
    </row>
    <row r="45" spans="1:4" s="71" customFormat="1" ht="16.149999999999999" customHeight="1" x14ac:dyDescent="0.35">
      <c r="B45" s="132"/>
      <c r="C45" s="132"/>
      <c r="D45" s="132"/>
    </row>
    <row r="46" spans="1:4" s="71" customFormat="1" ht="16.149999999999999" customHeight="1" x14ac:dyDescent="0.35">
      <c r="B46" s="132"/>
      <c r="C46" s="132"/>
      <c r="D46" s="132"/>
    </row>
    <row r="47" spans="1:4" s="71" customFormat="1" ht="16" customHeight="1" x14ac:dyDescent="0.35">
      <c r="B47" s="132"/>
      <c r="C47" s="132"/>
      <c r="D47" s="132"/>
    </row>
    <row r="48" spans="1:4" s="71" customFormat="1" ht="15" customHeight="1" x14ac:dyDescent="0.35">
      <c r="B48" s="132"/>
      <c r="C48" s="132"/>
      <c r="D48" s="132"/>
    </row>
    <row r="49" spans="2:4" s="71" customFormat="1" ht="16" customHeight="1" x14ac:dyDescent="0.35">
      <c r="B49" s="132"/>
      <c r="C49" s="132"/>
      <c r="D49" s="132"/>
    </row>
    <row r="50" spans="2:4" s="71" customFormat="1" x14ac:dyDescent="0.35">
      <c r="B50" s="132"/>
      <c r="C50" s="132"/>
      <c r="D50" s="132"/>
    </row>
  </sheetData>
  <mergeCells count="4">
    <mergeCell ref="A1:D1"/>
    <mergeCell ref="A4:D4"/>
    <mergeCell ref="A6:D6"/>
    <mergeCell ref="A2:D2"/>
  </mergeCells>
  <printOptions horizontalCentered="1"/>
  <pageMargins left="1" right="1" top="0.5" bottom="0.5" header="0.5" footer="0.5"/>
  <pageSetup orientation="portrait" r:id="rId1"/>
  <headerFooter>
    <oddFooter>&amp;R&amp;"Times New Roman,Bold Italic"The accompanying notes are an integral part of these financial statements.&amp;"Times New Roman,Italic"
&amp;"Times New Roman,Regular"2</oddFoot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U180"/>
  <sheetViews>
    <sheetView zoomScale="80" zoomScaleNormal="80" workbookViewId="0">
      <selection activeCell="C2" sqref="C2:F2"/>
    </sheetView>
  </sheetViews>
  <sheetFormatPr defaultColWidth="8" defaultRowHeight="13" x14ac:dyDescent="0.35"/>
  <cols>
    <col min="1" max="1" width="13.75" style="166" customWidth="1"/>
    <col min="2" max="2" width="0.83203125" style="167" customWidth="1"/>
    <col min="3" max="3" width="41.33203125" style="173" customWidth="1"/>
    <col min="4" max="4" width="0.83203125" style="169" customWidth="1"/>
    <col min="5" max="5" width="13.75" style="167" customWidth="1"/>
    <col min="6" max="6" width="0.83203125" style="167" customWidth="1"/>
    <col min="7" max="7" width="13.75" style="168" customWidth="1"/>
    <col min="8" max="8" width="2.83203125" style="258" customWidth="1"/>
    <col min="9" max="9" width="15.58203125" style="169" customWidth="1"/>
    <col min="10" max="10" width="11.25" style="169" customWidth="1"/>
    <col min="11" max="11" width="13.58203125" style="170" customWidth="1"/>
    <col min="12" max="12" width="14.75" style="169" customWidth="1"/>
    <col min="13" max="16384" width="8" style="169"/>
  </cols>
  <sheetData>
    <row r="1" spans="1:255" ht="19.899999999999999" customHeight="1" x14ac:dyDescent="0.35">
      <c r="A1" s="333" t="s">
        <v>44</v>
      </c>
      <c r="B1" s="333"/>
      <c r="C1" s="333"/>
      <c r="D1" s="333"/>
      <c r="E1" s="333"/>
      <c r="F1" s="333"/>
      <c r="G1" s="333"/>
      <c r="H1" s="333"/>
      <c r="I1" s="142"/>
      <c r="J1" s="142"/>
      <c r="K1" s="143"/>
      <c r="L1" s="142"/>
      <c r="M1" s="142"/>
      <c r="N1" s="142"/>
      <c r="O1" s="142"/>
      <c r="P1" s="142"/>
      <c r="Q1" s="142"/>
      <c r="R1" s="142"/>
      <c r="S1" s="142"/>
      <c r="T1" s="142"/>
      <c r="U1" s="142"/>
      <c r="V1" s="142"/>
      <c r="W1" s="142"/>
      <c r="X1" s="142"/>
      <c r="Y1" s="142"/>
      <c r="Z1" s="142"/>
      <c r="AA1" s="142"/>
      <c r="AB1" s="142"/>
      <c r="AC1" s="142"/>
      <c r="AD1" s="142"/>
      <c r="AE1" s="142"/>
      <c r="AF1" s="142"/>
      <c r="AG1" s="142"/>
      <c r="AH1" s="142"/>
      <c r="AI1" s="142"/>
      <c r="AJ1" s="142"/>
      <c r="AK1" s="142"/>
      <c r="AL1" s="142"/>
      <c r="AM1" s="142"/>
      <c r="AN1" s="142"/>
      <c r="AO1" s="142"/>
      <c r="AP1" s="142"/>
      <c r="AQ1" s="142"/>
      <c r="AR1" s="142"/>
      <c r="AS1" s="142"/>
      <c r="AT1" s="142"/>
      <c r="AU1" s="142"/>
      <c r="AV1" s="142"/>
      <c r="AW1" s="142"/>
      <c r="AX1" s="142"/>
      <c r="AY1" s="142"/>
      <c r="AZ1" s="142"/>
      <c r="BA1" s="142"/>
      <c r="BB1" s="142"/>
      <c r="BC1" s="142"/>
      <c r="BD1" s="142"/>
      <c r="BE1" s="142"/>
      <c r="BF1" s="142"/>
      <c r="BG1" s="142"/>
      <c r="BH1" s="142"/>
      <c r="BI1" s="142"/>
      <c r="BJ1" s="142"/>
      <c r="BK1" s="142"/>
      <c r="BL1" s="142"/>
      <c r="BM1" s="142"/>
      <c r="BN1" s="142"/>
      <c r="BO1" s="142"/>
      <c r="BP1" s="142"/>
      <c r="BQ1" s="142"/>
      <c r="BR1" s="142"/>
      <c r="BS1" s="142"/>
      <c r="BT1" s="142"/>
      <c r="BU1" s="142"/>
      <c r="BV1" s="142"/>
      <c r="BW1" s="142"/>
      <c r="BX1" s="142"/>
      <c r="BY1" s="142"/>
      <c r="BZ1" s="142"/>
      <c r="CA1" s="142"/>
      <c r="CB1" s="142"/>
      <c r="CC1" s="142"/>
      <c r="CD1" s="142"/>
      <c r="CE1" s="142"/>
      <c r="CF1" s="142"/>
      <c r="CG1" s="142"/>
      <c r="CH1" s="142"/>
      <c r="CI1" s="142"/>
      <c r="CJ1" s="142"/>
      <c r="CK1" s="142"/>
      <c r="CL1" s="142"/>
      <c r="CM1" s="142"/>
      <c r="CN1" s="142"/>
      <c r="CO1" s="142"/>
      <c r="CP1" s="142"/>
      <c r="CQ1" s="142"/>
      <c r="CR1" s="142"/>
      <c r="CS1" s="142"/>
      <c r="CT1" s="142"/>
      <c r="CU1" s="142"/>
      <c r="CV1" s="142"/>
      <c r="CW1" s="142"/>
      <c r="CX1" s="142"/>
      <c r="CY1" s="142"/>
      <c r="CZ1" s="142"/>
      <c r="DA1" s="142"/>
      <c r="DB1" s="142"/>
      <c r="DC1" s="142"/>
      <c r="DD1" s="142"/>
      <c r="DE1" s="142"/>
      <c r="DF1" s="142"/>
      <c r="DG1" s="142"/>
      <c r="DH1" s="142"/>
      <c r="DI1" s="142"/>
      <c r="DJ1" s="142"/>
      <c r="DK1" s="142"/>
      <c r="DL1" s="142"/>
      <c r="DM1" s="142"/>
      <c r="DN1" s="142"/>
      <c r="DO1" s="142"/>
      <c r="DP1" s="142"/>
      <c r="DQ1" s="142"/>
      <c r="DR1" s="142"/>
      <c r="DS1" s="142"/>
      <c r="DT1" s="142"/>
      <c r="DU1" s="142"/>
      <c r="DV1" s="142"/>
      <c r="DW1" s="142"/>
      <c r="DX1" s="142"/>
      <c r="DY1" s="142"/>
      <c r="DZ1" s="142"/>
      <c r="EA1" s="142"/>
      <c r="EB1" s="142"/>
      <c r="EC1" s="142"/>
      <c r="ED1" s="142"/>
      <c r="EE1" s="142"/>
      <c r="EF1" s="142"/>
      <c r="EG1" s="142"/>
      <c r="EH1" s="142"/>
      <c r="EI1" s="142"/>
      <c r="EJ1" s="142"/>
      <c r="EK1" s="142"/>
      <c r="EL1" s="142"/>
      <c r="EM1" s="142"/>
      <c r="EN1" s="142"/>
      <c r="EO1" s="142"/>
      <c r="EP1" s="142"/>
      <c r="EQ1" s="142"/>
      <c r="ER1" s="142"/>
      <c r="ES1" s="142"/>
      <c r="ET1" s="142"/>
      <c r="EU1" s="142"/>
      <c r="EV1" s="142"/>
      <c r="EW1" s="142"/>
      <c r="EX1" s="142"/>
      <c r="EY1" s="142"/>
      <c r="EZ1" s="142"/>
      <c r="FA1" s="142"/>
      <c r="FB1" s="142"/>
      <c r="FC1" s="142"/>
      <c r="FD1" s="142"/>
      <c r="FE1" s="142"/>
      <c r="FF1" s="142"/>
      <c r="FG1" s="142"/>
      <c r="FH1" s="142"/>
      <c r="FI1" s="142"/>
      <c r="FJ1" s="142"/>
      <c r="FK1" s="142"/>
      <c r="FL1" s="142"/>
      <c r="FM1" s="142"/>
      <c r="FN1" s="142"/>
      <c r="FO1" s="142"/>
      <c r="FP1" s="142"/>
      <c r="FQ1" s="142"/>
      <c r="FR1" s="142"/>
      <c r="FS1" s="142"/>
      <c r="FT1" s="142"/>
      <c r="FU1" s="142"/>
      <c r="FV1" s="142"/>
      <c r="FW1" s="142"/>
      <c r="FX1" s="142"/>
      <c r="FY1" s="142"/>
      <c r="FZ1" s="142"/>
      <c r="GA1" s="142"/>
      <c r="GB1" s="142"/>
      <c r="GC1" s="142"/>
      <c r="GD1" s="142"/>
      <c r="GE1" s="142"/>
      <c r="GF1" s="142"/>
      <c r="GG1" s="142"/>
      <c r="GH1" s="142"/>
      <c r="GI1" s="142"/>
      <c r="GJ1" s="142"/>
      <c r="GK1" s="142"/>
      <c r="GL1" s="142"/>
      <c r="GM1" s="142"/>
      <c r="GN1" s="142"/>
      <c r="GO1" s="142"/>
      <c r="GP1" s="142"/>
      <c r="GQ1" s="142"/>
      <c r="GR1" s="142"/>
      <c r="GS1" s="142"/>
      <c r="GT1" s="142"/>
      <c r="GU1" s="142"/>
      <c r="GV1" s="142"/>
      <c r="GW1" s="142"/>
      <c r="GX1" s="142"/>
      <c r="GY1" s="142"/>
      <c r="GZ1" s="142"/>
      <c r="HA1" s="142"/>
      <c r="HB1" s="142"/>
      <c r="HC1" s="142"/>
      <c r="HD1" s="142"/>
      <c r="HE1" s="142"/>
      <c r="HF1" s="142"/>
      <c r="HG1" s="142"/>
      <c r="HH1" s="142"/>
      <c r="HI1" s="142"/>
      <c r="HJ1" s="142"/>
      <c r="HK1" s="142"/>
      <c r="HL1" s="142"/>
      <c r="HM1" s="142"/>
      <c r="HN1" s="142"/>
      <c r="HO1" s="142"/>
      <c r="HP1" s="142"/>
      <c r="HQ1" s="142"/>
      <c r="HR1" s="142"/>
      <c r="HS1" s="142"/>
      <c r="HT1" s="142"/>
      <c r="HU1" s="142"/>
      <c r="HV1" s="142"/>
      <c r="HW1" s="142"/>
      <c r="HX1" s="142"/>
      <c r="HY1" s="142"/>
      <c r="HZ1" s="142"/>
      <c r="IA1" s="142"/>
      <c r="IB1" s="142"/>
      <c r="IC1" s="142"/>
      <c r="ID1" s="142"/>
      <c r="IE1" s="142"/>
      <c r="IF1" s="142"/>
      <c r="IG1" s="142"/>
      <c r="IH1" s="142"/>
      <c r="II1" s="142"/>
      <c r="IJ1" s="142"/>
      <c r="IK1" s="142"/>
      <c r="IL1" s="142"/>
      <c r="IM1" s="142"/>
      <c r="IN1" s="142"/>
      <c r="IO1" s="142"/>
      <c r="IP1" s="142"/>
      <c r="IQ1" s="142"/>
      <c r="IR1" s="142"/>
      <c r="IS1" s="142"/>
      <c r="IT1" s="142"/>
      <c r="IU1" s="142"/>
    </row>
    <row r="2" spans="1:255" ht="12" customHeight="1" x14ac:dyDescent="0.35">
      <c r="A2" s="204"/>
      <c r="B2" s="204"/>
      <c r="C2" s="337" t="s">
        <v>250</v>
      </c>
      <c r="D2" s="337"/>
      <c r="E2" s="337"/>
      <c r="F2" s="337"/>
      <c r="G2" s="204"/>
      <c r="H2" s="204"/>
      <c r="I2" s="142"/>
      <c r="J2" s="142"/>
      <c r="K2" s="143"/>
      <c r="L2" s="142"/>
      <c r="M2" s="142"/>
      <c r="N2" s="142"/>
      <c r="O2" s="142"/>
      <c r="P2" s="142"/>
      <c r="Q2" s="142"/>
      <c r="R2" s="142"/>
      <c r="S2" s="142"/>
      <c r="T2" s="142"/>
      <c r="U2" s="142"/>
      <c r="V2" s="142"/>
      <c r="W2" s="142"/>
      <c r="X2" s="142"/>
      <c r="Y2" s="142"/>
      <c r="Z2" s="142"/>
      <c r="AA2" s="142"/>
      <c r="AB2" s="142"/>
      <c r="AC2" s="142"/>
      <c r="AD2" s="142"/>
      <c r="AE2" s="142"/>
      <c r="AF2" s="142"/>
      <c r="AG2" s="142"/>
      <c r="AH2" s="142"/>
      <c r="AI2" s="142"/>
      <c r="AJ2" s="142"/>
      <c r="AK2" s="142"/>
      <c r="AL2" s="142"/>
      <c r="AM2" s="142"/>
      <c r="AN2" s="142"/>
      <c r="AO2" s="142"/>
      <c r="AP2" s="142"/>
      <c r="AQ2" s="142"/>
      <c r="AR2" s="142"/>
      <c r="AS2" s="142"/>
      <c r="AT2" s="142"/>
      <c r="AU2" s="142"/>
      <c r="AV2" s="142"/>
      <c r="AW2" s="142"/>
      <c r="AX2" s="142"/>
      <c r="AY2" s="142"/>
      <c r="AZ2" s="142"/>
      <c r="BA2" s="142"/>
      <c r="BB2" s="142"/>
      <c r="BC2" s="142"/>
      <c r="BD2" s="142"/>
      <c r="BE2" s="142"/>
      <c r="BF2" s="142"/>
      <c r="BG2" s="142"/>
      <c r="BH2" s="142"/>
      <c r="BI2" s="142"/>
      <c r="BJ2" s="142"/>
      <c r="BK2" s="142"/>
      <c r="BL2" s="142"/>
      <c r="BM2" s="142"/>
      <c r="BN2" s="142"/>
      <c r="BO2" s="142"/>
      <c r="BP2" s="142"/>
      <c r="BQ2" s="142"/>
      <c r="BR2" s="142"/>
      <c r="BS2" s="142"/>
      <c r="BT2" s="142"/>
      <c r="BU2" s="142"/>
      <c r="BV2" s="142"/>
      <c r="BW2" s="142"/>
      <c r="BX2" s="142"/>
      <c r="BY2" s="142"/>
      <c r="BZ2" s="142"/>
      <c r="CA2" s="142"/>
      <c r="CB2" s="142"/>
      <c r="CC2" s="142"/>
      <c r="CD2" s="142"/>
      <c r="CE2" s="142"/>
      <c r="CF2" s="142"/>
      <c r="CG2" s="142"/>
      <c r="CH2" s="142"/>
      <c r="CI2" s="142"/>
      <c r="CJ2" s="142"/>
      <c r="CK2" s="142"/>
      <c r="CL2" s="142"/>
      <c r="CM2" s="142"/>
      <c r="CN2" s="142"/>
      <c r="CO2" s="142"/>
      <c r="CP2" s="142"/>
      <c r="CQ2" s="142"/>
      <c r="CR2" s="142"/>
      <c r="CS2" s="142"/>
      <c r="CT2" s="142"/>
      <c r="CU2" s="142"/>
      <c r="CV2" s="142"/>
      <c r="CW2" s="142"/>
      <c r="CX2" s="142"/>
      <c r="CY2" s="142"/>
      <c r="CZ2" s="142"/>
      <c r="DA2" s="142"/>
      <c r="DB2" s="142"/>
      <c r="DC2" s="142"/>
      <c r="DD2" s="142"/>
      <c r="DE2" s="142"/>
      <c r="DF2" s="142"/>
      <c r="DG2" s="142"/>
      <c r="DH2" s="142"/>
      <c r="DI2" s="142"/>
      <c r="DJ2" s="142"/>
      <c r="DK2" s="142"/>
      <c r="DL2" s="142"/>
      <c r="DM2" s="142"/>
      <c r="DN2" s="142"/>
      <c r="DO2" s="142"/>
      <c r="DP2" s="142"/>
      <c r="DQ2" s="142"/>
      <c r="DR2" s="142"/>
      <c r="DS2" s="142"/>
      <c r="DT2" s="142"/>
      <c r="DU2" s="142"/>
      <c r="DV2" s="142"/>
      <c r="DW2" s="142"/>
      <c r="DX2" s="142"/>
      <c r="DY2" s="142"/>
      <c r="DZ2" s="142"/>
      <c r="EA2" s="142"/>
      <c r="EB2" s="142"/>
      <c r="EC2" s="142"/>
      <c r="ED2" s="142"/>
      <c r="EE2" s="142"/>
      <c r="EF2" s="142"/>
      <c r="EG2" s="142"/>
      <c r="EH2" s="142"/>
      <c r="EI2" s="142"/>
      <c r="EJ2" s="142"/>
      <c r="EK2" s="142"/>
      <c r="EL2" s="142"/>
      <c r="EM2" s="142"/>
      <c r="EN2" s="142"/>
      <c r="EO2" s="142"/>
      <c r="EP2" s="142"/>
      <c r="EQ2" s="142"/>
      <c r="ER2" s="142"/>
      <c r="ES2" s="142"/>
      <c r="ET2" s="142"/>
      <c r="EU2" s="142"/>
      <c r="EV2" s="142"/>
      <c r="EW2" s="142"/>
      <c r="EX2" s="142"/>
      <c r="EY2" s="142"/>
      <c r="EZ2" s="142"/>
      <c r="FA2" s="142"/>
      <c r="FB2" s="142"/>
      <c r="FC2" s="142"/>
      <c r="FD2" s="142"/>
      <c r="FE2" s="142"/>
      <c r="FF2" s="142"/>
      <c r="FG2" s="142"/>
      <c r="FH2" s="142"/>
      <c r="FI2" s="142"/>
      <c r="FJ2" s="142"/>
      <c r="FK2" s="142"/>
      <c r="FL2" s="142"/>
      <c r="FM2" s="142"/>
      <c r="FN2" s="142"/>
      <c r="FO2" s="142"/>
      <c r="FP2" s="142"/>
      <c r="FQ2" s="142"/>
      <c r="FR2" s="142"/>
      <c r="FS2" s="142"/>
      <c r="FT2" s="142"/>
      <c r="FU2" s="142"/>
      <c r="FV2" s="142"/>
      <c r="FW2" s="142"/>
      <c r="FX2" s="142"/>
      <c r="FY2" s="142"/>
      <c r="FZ2" s="142"/>
      <c r="GA2" s="142"/>
      <c r="GB2" s="142"/>
      <c r="GC2" s="142"/>
      <c r="GD2" s="142"/>
      <c r="GE2" s="142"/>
      <c r="GF2" s="142"/>
      <c r="GG2" s="142"/>
      <c r="GH2" s="142"/>
      <c r="GI2" s="142"/>
      <c r="GJ2" s="142"/>
      <c r="GK2" s="142"/>
      <c r="GL2" s="142"/>
      <c r="GM2" s="142"/>
      <c r="GN2" s="142"/>
      <c r="GO2" s="142"/>
      <c r="GP2" s="142"/>
      <c r="GQ2" s="142"/>
      <c r="GR2" s="142"/>
      <c r="GS2" s="142"/>
      <c r="GT2" s="142"/>
      <c r="GU2" s="142"/>
      <c r="GV2" s="142"/>
      <c r="GW2" s="142"/>
      <c r="GX2" s="142"/>
      <c r="GY2" s="142"/>
      <c r="GZ2" s="142"/>
      <c r="HA2" s="142"/>
      <c r="HB2" s="142"/>
      <c r="HC2" s="142"/>
      <c r="HD2" s="142"/>
      <c r="HE2" s="142"/>
      <c r="HF2" s="142"/>
      <c r="HG2" s="142"/>
      <c r="HH2" s="142"/>
      <c r="HI2" s="142"/>
      <c r="HJ2" s="142"/>
      <c r="HK2" s="142"/>
      <c r="HL2" s="142"/>
      <c r="HM2" s="142"/>
      <c r="HN2" s="142"/>
      <c r="HO2" s="142"/>
      <c r="HP2" s="142"/>
      <c r="HQ2" s="142"/>
      <c r="HR2" s="142"/>
      <c r="HS2" s="142"/>
      <c r="HT2" s="142"/>
      <c r="HU2" s="142"/>
      <c r="HV2" s="142"/>
      <c r="HW2" s="142"/>
      <c r="HX2" s="142"/>
      <c r="HY2" s="142"/>
      <c r="HZ2" s="142"/>
      <c r="IA2" s="142"/>
      <c r="IB2" s="142"/>
      <c r="IC2" s="142"/>
      <c r="ID2" s="142"/>
      <c r="IE2" s="142"/>
      <c r="IF2" s="142"/>
      <c r="IG2" s="142"/>
      <c r="IH2" s="142"/>
      <c r="II2" s="142"/>
      <c r="IJ2" s="142"/>
      <c r="IK2" s="142"/>
      <c r="IL2" s="142"/>
      <c r="IM2" s="142"/>
      <c r="IN2" s="142"/>
      <c r="IO2" s="142"/>
      <c r="IP2" s="142"/>
      <c r="IQ2" s="142"/>
      <c r="IR2" s="142"/>
      <c r="IS2" s="142"/>
      <c r="IT2" s="142"/>
      <c r="IU2" s="142"/>
    </row>
    <row r="3" spans="1:255" ht="12" customHeight="1" x14ac:dyDescent="0.35">
      <c r="A3" s="204"/>
      <c r="B3" s="204"/>
      <c r="C3" s="327"/>
      <c r="D3" s="327"/>
      <c r="E3" s="327"/>
      <c r="F3" s="327"/>
      <c r="G3" s="204"/>
      <c r="H3" s="204"/>
      <c r="I3" s="142"/>
      <c r="J3" s="142"/>
      <c r="K3" s="143"/>
      <c r="L3" s="142"/>
      <c r="M3" s="142"/>
      <c r="N3" s="142"/>
      <c r="O3" s="142"/>
      <c r="P3" s="142"/>
      <c r="Q3" s="142"/>
      <c r="R3" s="142"/>
      <c r="S3" s="142"/>
      <c r="T3" s="142"/>
      <c r="U3" s="142"/>
      <c r="V3" s="142"/>
      <c r="W3" s="142"/>
      <c r="X3" s="142"/>
      <c r="Y3" s="142"/>
      <c r="Z3" s="142"/>
      <c r="AA3" s="142"/>
      <c r="AB3" s="142"/>
      <c r="AC3" s="142"/>
      <c r="AD3" s="142"/>
      <c r="AE3" s="142"/>
      <c r="AF3" s="142"/>
      <c r="AG3" s="142"/>
      <c r="AH3" s="142"/>
      <c r="AI3" s="142"/>
      <c r="AJ3" s="142"/>
      <c r="AK3" s="142"/>
      <c r="AL3" s="142"/>
      <c r="AM3" s="142"/>
      <c r="AN3" s="142"/>
      <c r="AO3" s="142"/>
      <c r="AP3" s="142"/>
      <c r="AQ3" s="142"/>
      <c r="AR3" s="142"/>
      <c r="AS3" s="142"/>
      <c r="AT3" s="142"/>
      <c r="AU3" s="142"/>
      <c r="AV3" s="142"/>
      <c r="AW3" s="142"/>
      <c r="AX3" s="142"/>
      <c r="AY3" s="142"/>
      <c r="AZ3" s="142"/>
      <c r="BA3" s="142"/>
      <c r="BB3" s="142"/>
      <c r="BC3" s="142"/>
      <c r="BD3" s="142"/>
      <c r="BE3" s="142"/>
      <c r="BF3" s="142"/>
      <c r="BG3" s="142"/>
      <c r="BH3" s="142"/>
      <c r="BI3" s="142"/>
      <c r="BJ3" s="142"/>
      <c r="BK3" s="142"/>
      <c r="BL3" s="142"/>
      <c r="BM3" s="142"/>
      <c r="BN3" s="142"/>
      <c r="BO3" s="142"/>
      <c r="BP3" s="142"/>
      <c r="BQ3" s="142"/>
      <c r="BR3" s="142"/>
      <c r="BS3" s="142"/>
      <c r="BT3" s="142"/>
      <c r="BU3" s="142"/>
      <c r="BV3" s="142"/>
      <c r="BW3" s="142"/>
      <c r="BX3" s="142"/>
      <c r="BY3" s="142"/>
      <c r="BZ3" s="142"/>
      <c r="CA3" s="142"/>
      <c r="CB3" s="142"/>
      <c r="CC3" s="142"/>
      <c r="CD3" s="142"/>
      <c r="CE3" s="142"/>
      <c r="CF3" s="142"/>
      <c r="CG3" s="142"/>
      <c r="CH3" s="142"/>
      <c r="CI3" s="142"/>
      <c r="CJ3" s="142"/>
      <c r="CK3" s="142"/>
      <c r="CL3" s="142"/>
      <c r="CM3" s="142"/>
      <c r="CN3" s="142"/>
      <c r="CO3" s="142"/>
      <c r="CP3" s="142"/>
      <c r="CQ3" s="142"/>
      <c r="CR3" s="142"/>
      <c r="CS3" s="142"/>
      <c r="CT3" s="142"/>
      <c r="CU3" s="142"/>
      <c r="CV3" s="142"/>
      <c r="CW3" s="142"/>
      <c r="CX3" s="142"/>
      <c r="CY3" s="142"/>
      <c r="CZ3" s="142"/>
      <c r="DA3" s="142"/>
      <c r="DB3" s="142"/>
      <c r="DC3" s="142"/>
      <c r="DD3" s="142"/>
      <c r="DE3" s="142"/>
      <c r="DF3" s="142"/>
      <c r="DG3" s="142"/>
      <c r="DH3" s="142"/>
      <c r="DI3" s="142"/>
      <c r="DJ3" s="142"/>
      <c r="DK3" s="142"/>
      <c r="DL3" s="142"/>
      <c r="DM3" s="142"/>
      <c r="DN3" s="142"/>
      <c r="DO3" s="142"/>
      <c r="DP3" s="142"/>
      <c r="DQ3" s="142"/>
      <c r="DR3" s="142"/>
      <c r="DS3" s="142"/>
      <c r="DT3" s="142"/>
      <c r="DU3" s="142"/>
      <c r="DV3" s="142"/>
      <c r="DW3" s="142"/>
      <c r="DX3" s="142"/>
      <c r="DY3" s="142"/>
      <c r="DZ3" s="142"/>
      <c r="EA3" s="142"/>
      <c r="EB3" s="142"/>
      <c r="EC3" s="142"/>
      <c r="ED3" s="142"/>
      <c r="EE3" s="142"/>
      <c r="EF3" s="142"/>
      <c r="EG3" s="142"/>
      <c r="EH3" s="142"/>
      <c r="EI3" s="142"/>
      <c r="EJ3" s="142"/>
      <c r="EK3" s="142"/>
      <c r="EL3" s="142"/>
      <c r="EM3" s="142"/>
      <c r="EN3" s="142"/>
      <c r="EO3" s="142"/>
      <c r="EP3" s="142"/>
      <c r="EQ3" s="142"/>
      <c r="ER3" s="142"/>
      <c r="ES3" s="142"/>
      <c r="ET3" s="142"/>
      <c r="EU3" s="142"/>
      <c r="EV3" s="142"/>
      <c r="EW3" s="142"/>
      <c r="EX3" s="142"/>
      <c r="EY3" s="142"/>
      <c r="EZ3" s="142"/>
      <c r="FA3" s="142"/>
      <c r="FB3" s="142"/>
      <c r="FC3" s="142"/>
      <c r="FD3" s="142"/>
      <c r="FE3" s="142"/>
      <c r="FF3" s="142"/>
      <c r="FG3" s="142"/>
      <c r="FH3" s="142"/>
      <c r="FI3" s="142"/>
      <c r="FJ3" s="142"/>
      <c r="FK3" s="142"/>
      <c r="FL3" s="142"/>
      <c r="FM3" s="142"/>
      <c r="FN3" s="142"/>
      <c r="FO3" s="142"/>
      <c r="FP3" s="142"/>
      <c r="FQ3" s="142"/>
      <c r="FR3" s="142"/>
      <c r="FS3" s="142"/>
      <c r="FT3" s="142"/>
      <c r="FU3" s="142"/>
      <c r="FV3" s="142"/>
      <c r="FW3" s="142"/>
      <c r="FX3" s="142"/>
      <c r="FY3" s="142"/>
      <c r="FZ3" s="142"/>
      <c r="GA3" s="142"/>
      <c r="GB3" s="142"/>
      <c r="GC3" s="142"/>
      <c r="GD3" s="142"/>
      <c r="GE3" s="142"/>
      <c r="GF3" s="142"/>
      <c r="GG3" s="142"/>
      <c r="GH3" s="142"/>
      <c r="GI3" s="142"/>
      <c r="GJ3" s="142"/>
      <c r="GK3" s="142"/>
      <c r="GL3" s="142"/>
      <c r="GM3" s="142"/>
      <c r="GN3" s="142"/>
      <c r="GO3" s="142"/>
      <c r="GP3" s="142"/>
      <c r="GQ3" s="142"/>
      <c r="GR3" s="142"/>
      <c r="GS3" s="142"/>
      <c r="GT3" s="142"/>
      <c r="GU3" s="142"/>
      <c r="GV3" s="142"/>
      <c r="GW3" s="142"/>
      <c r="GX3" s="142"/>
      <c r="GY3" s="142"/>
      <c r="GZ3" s="142"/>
      <c r="HA3" s="142"/>
      <c r="HB3" s="142"/>
      <c r="HC3" s="142"/>
      <c r="HD3" s="142"/>
      <c r="HE3" s="142"/>
      <c r="HF3" s="142"/>
      <c r="HG3" s="142"/>
      <c r="HH3" s="142"/>
      <c r="HI3" s="142"/>
      <c r="HJ3" s="142"/>
      <c r="HK3" s="142"/>
      <c r="HL3" s="142"/>
      <c r="HM3" s="142"/>
      <c r="HN3" s="142"/>
      <c r="HO3" s="142"/>
      <c r="HP3" s="142"/>
      <c r="HQ3" s="142"/>
      <c r="HR3" s="142"/>
      <c r="HS3" s="142"/>
      <c r="HT3" s="142"/>
      <c r="HU3" s="142"/>
      <c r="HV3" s="142"/>
      <c r="HW3" s="142"/>
      <c r="HX3" s="142"/>
      <c r="HY3" s="142"/>
      <c r="HZ3" s="142"/>
      <c r="IA3" s="142"/>
      <c r="IB3" s="142"/>
      <c r="IC3" s="142"/>
      <c r="ID3" s="142"/>
      <c r="IE3" s="142"/>
      <c r="IF3" s="142"/>
      <c r="IG3" s="142"/>
      <c r="IH3" s="142"/>
      <c r="II3" s="142"/>
      <c r="IJ3" s="142"/>
      <c r="IK3" s="142"/>
      <c r="IL3" s="142"/>
      <c r="IM3" s="142"/>
      <c r="IN3" s="142"/>
      <c r="IO3" s="142"/>
      <c r="IP3" s="142"/>
      <c r="IQ3" s="142"/>
      <c r="IR3" s="142"/>
      <c r="IS3" s="142"/>
      <c r="IT3" s="142"/>
      <c r="IU3" s="142"/>
    </row>
    <row r="4" spans="1:255" ht="16.149999999999999" customHeight="1" x14ac:dyDescent="0.3">
      <c r="A4" s="338" t="s">
        <v>33</v>
      </c>
      <c r="B4" s="338"/>
      <c r="C4" s="338"/>
      <c r="D4" s="338"/>
      <c r="E4" s="338"/>
      <c r="F4" s="338"/>
      <c r="G4" s="338"/>
      <c r="H4" s="338"/>
      <c r="I4" s="144"/>
      <c r="K4" s="145"/>
      <c r="M4" s="144"/>
      <c r="N4" s="144"/>
      <c r="O4" s="144"/>
      <c r="P4" s="144"/>
      <c r="Q4" s="144"/>
      <c r="R4" s="144"/>
      <c r="S4" s="144"/>
      <c r="T4" s="144"/>
      <c r="U4" s="144"/>
      <c r="V4" s="144"/>
      <c r="W4" s="144"/>
      <c r="X4" s="144"/>
      <c r="Y4" s="144"/>
      <c r="Z4" s="144"/>
      <c r="AA4" s="144"/>
      <c r="AB4" s="144"/>
      <c r="AC4" s="144"/>
      <c r="AD4" s="144"/>
      <c r="AE4" s="144"/>
      <c r="AF4" s="144"/>
      <c r="AG4" s="144"/>
      <c r="AH4" s="144"/>
      <c r="AI4" s="144"/>
      <c r="AJ4" s="144"/>
      <c r="AK4" s="144"/>
      <c r="AL4" s="144"/>
      <c r="AM4" s="144"/>
      <c r="AN4" s="144"/>
      <c r="AO4" s="144"/>
      <c r="AP4" s="144"/>
      <c r="AQ4" s="144"/>
      <c r="AR4" s="144"/>
      <c r="AS4" s="144"/>
      <c r="AT4" s="144"/>
      <c r="AU4" s="144"/>
      <c r="AV4" s="144"/>
      <c r="AW4" s="144"/>
      <c r="AX4" s="144"/>
      <c r="AY4" s="144"/>
      <c r="AZ4" s="144"/>
      <c r="BA4" s="144"/>
      <c r="BB4" s="144"/>
      <c r="BC4" s="144"/>
      <c r="BD4" s="144"/>
      <c r="BE4" s="144"/>
      <c r="BF4" s="144"/>
      <c r="BG4" s="144"/>
      <c r="BH4" s="144"/>
      <c r="BI4" s="144"/>
      <c r="BJ4" s="144"/>
      <c r="BK4" s="144"/>
      <c r="BL4" s="144"/>
      <c r="BM4" s="144"/>
      <c r="BN4" s="144"/>
      <c r="BO4" s="144"/>
      <c r="BP4" s="144"/>
      <c r="BQ4" s="144"/>
      <c r="BR4" s="144"/>
      <c r="BS4" s="144"/>
      <c r="BT4" s="144"/>
      <c r="BU4" s="144"/>
      <c r="BV4" s="144"/>
      <c r="BW4" s="144"/>
      <c r="BX4" s="144"/>
      <c r="BY4" s="144"/>
      <c r="BZ4" s="144"/>
      <c r="CA4" s="144"/>
      <c r="CB4" s="144"/>
      <c r="CC4" s="144"/>
      <c r="CD4" s="144"/>
      <c r="CE4" s="144"/>
      <c r="CF4" s="144"/>
      <c r="CG4" s="144"/>
      <c r="CH4" s="144"/>
      <c r="CI4" s="144"/>
      <c r="CJ4" s="144"/>
      <c r="CK4" s="144"/>
      <c r="CL4" s="144"/>
      <c r="CM4" s="144"/>
      <c r="CN4" s="144"/>
      <c r="CO4" s="144"/>
      <c r="CP4" s="144"/>
      <c r="CQ4" s="144"/>
      <c r="CR4" s="144"/>
      <c r="CS4" s="144"/>
      <c r="CT4" s="144"/>
      <c r="CU4" s="144"/>
      <c r="CV4" s="144"/>
      <c r="CW4" s="144"/>
      <c r="CX4" s="144"/>
      <c r="CY4" s="144"/>
      <c r="CZ4" s="144"/>
      <c r="DA4" s="144"/>
      <c r="DB4" s="144"/>
      <c r="DC4" s="144"/>
      <c r="DD4" s="144"/>
      <c r="DE4" s="144"/>
      <c r="DF4" s="144"/>
      <c r="DG4" s="144"/>
      <c r="DH4" s="144"/>
      <c r="DI4" s="144"/>
      <c r="DJ4" s="144"/>
      <c r="DK4" s="144"/>
      <c r="DL4" s="144"/>
      <c r="DM4" s="144"/>
      <c r="DN4" s="144"/>
      <c r="DO4" s="144"/>
      <c r="DP4" s="144"/>
      <c r="DQ4" s="144"/>
      <c r="DR4" s="144"/>
      <c r="DS4" s="144"/>
      <c r="DT4" s="144"/>
      <c r="DU4" s="144"/>
      <c r="DV4" s="144"/>
      <c r="DW4" s="144"/>
      <c r="DX4" s="144"/>
      <c r="DY4" s="144"/>
      <c r="DZ4" s="144"/>
      <c r="EA4" s="144"/>
      <c r="EB4" s="144"/>
      <c r="EC4" s="144"/>
      <c r="ED4" s="144"/>
      <c r="EE4" s="144"/>
      <c r="EF4" s="144"/>
      <c r="EG4" s="144"/>
      <c r="EH4" s="144"/>
      <c r="EI4" s="144"/>
      <c r="EJ4" s="144"/>
      <c r="EK4" s="144"/>
      <c r="EL4" s="144"/>
      <c r="EM4" s="144"/>
      <c r="EN4" s="144"/>
      <c r="EO4" s="144"/>
      <c r="EP4" s="144"/>
      <c r="EQ4" s="144"/>
      <c r="ER4" s="144"/>
      <c r="ES4" s="144"/>
      <c r="ET4" s="144"/>
      <c r="EU4" s="144"/>
      <c r="EV4" s="144"/>
      <c r="EW4" s="144"/>
      <c r="EX4" s="144"/>
      <c r="EY4" s="144"/>
      <c r="EZ4" s="144"/>
      <c r="FA4" s="144"/>
      <c r="FB4" s="144"/>
      <c r="FC4" s="144"/>
      <c r="FD4" s="144"/>
      <c r="FE4" s="144"/>
      <c r="FF4" s="144"/>
      <c r="FG4" s="144"/>
      <c r="FH4" s="144"/>
      <c r="FI4" s="144"/>
      <c r="FJ4" s="144"/>
      <c r="FK4" s="144"/>
      <c r="FL4" s="144"/>
      <c r="FM4" s="144"/>
      <c r="FN4" s="144"/>
      <c r="FO4" s="144"/>
      <c r="FP4" s="144"/>
      <c r="FQ4" s="144"/>
      <c r="FR4" s="144"/>
      <c r="FS4" s="144"/>
      <c r="FT4" s="144"/>
      <c r="FU4" s="144"/>
      <c r="FV4" s="144"/>
      <c r="FW4" s="144"/>
      <c r="FX4" s="144"/>
      <c r="FY4" s="144"/>
      <c r="FZ4" s="144"/>
      <c r="GA4" s="144"/>
      <c r="GB4" s="144"/>
      <c r="GC4" s="144"/>
      <c r="GD4" s="144"/>
      <c r="GE4" s="144"/>
      <c r="GF4" s="144"/>
      <c r="GG4" s="144"/>
      <c r="GH4" s="144"/>
      <c r="GI4" s="144"/>
      <c r="GJ4" s="144"/>
      <c r="GK4" s="144"/>
      <c r="GL4" s="144"/>
      <c r="GM4" s="144"/>
      <c r="GN4" s="144"/>
      <c r="GO4" s="144"/>
      <c r="GP4" s="144"/>
      <c r="GQ4" s="144"/>
      <c r="GR4" s="144"/>
      <c r="GS4" s="144"/>
      <c r="GT4" s="144"/>
      <c r="GU4" s="144"/>
      <c r="GV4" s="144"/>
      <c r="GW4" s="144"/>
      <c r="GX4" s="144"/>
      <c r="GY4" s="144"/>
      <c r="GZ4" s="144"/>
      <c r="HA4" s="144"/>
      <c r="HB4" s="144"/>
      <c r="HC4" s="144"/>
      <c r="HD4" s="144"/>
      <c r="HE4" s="144"/>
      <c r="HF4" s="144"/>
      <c r="HG4" s="144"/>
      <c r="HH4" s="144"/>
      <c r="HI4" s="144"/>
      <c r="HJ4" s="144"/>
      <c r="HK4" s="144"/>
      <c r="HL4" s="144"/>
      <c r="HM4" s="144"/>
      <c r="HN4" s="144"/>
      <c r="HO4" s="144"/>
      <c r="HP4" s="144"/>
      <c r="HQ4" s="144"/>
      <c r="HR4" s="144"/>
      <c r="HS4" s="144"/>
      <c r="HT4" s="144"/>
      <c r="HU4" s="144"/>
      <c r="HV4" s="144"/>
      <c r="HW4" s="144"/>
      <c r="HX4" s="144"/>
      <c r="HY4" s="144"/>
      <c r="HZ4" s="144"/>
      <c r="IA4" s="144"/>
      <c r="IB4" s="144"/>
      <c r="IC4" s="144"/>
      <c r="ID4" s="144"/>
      <c r="IE4" s="144"/>
      <c r="IF4" s="144"/>
      <c r="IG4" s="144"/>
      <c r="IH4" s="144"/>
      <c r="II4" s="144"/>
      <c r="IJ4" s="144"/>
      <c r="IK4" s="144"/>
      <c r="IL4" s="144"/>
      <c r="IM4" s="144"/>
      <c r="IN4" s="144"/>
      <c r="IO4" s="144"/>
      <c r="IP4" s="144"/>
      <c r="IQ4" s="144"/>
      <c r="IR4" s="144"/>
      <c r="IS4" s="144"/>
      <c r="IT4" s="144"/>
      <c r="IU4" s="144"/>
    </row>
    <row r="5" spans="1:255" ht="12" customHeight="1" x14ac:dyDescent="0.3">
      <c r="A5" s="205"/>
      <c r="B5" s="205"/>
      <c r="C5" s="205"/>
      <c r="D5" s="205"/>
      <c r="E5" s="205"/>
      <c r="F5" s="205"/>
      <c r="G5" s="205"/>
      <c r="H5" s="205"/>
      <c r="I5" s="144"/>
      <c r="K5" s="145"/>
      <c r="M5" s="144"/>
      <c r="N5" s="144"/>
      <c r="O5" s="144"/>
      <c r="P5" s="144"/>
      <c r="Q5" s="144"/>
      <c r="R5" s="144"/>
      <c r="S5" s="144"/>
      <c r="T5" s="144"/>
      <c r="U5" s="144"/>
      <c r="V5" s="144"/>
      <c r="W5" s="144"/>
      <c r="X5" s="144"/>
      <c r="Y5" s="144"/>
      <c r="Z5" s="144"/>
      <c r="AA5" s="144"/>
      <c r="AB5" s="144"/>
      <c r="AC5" s="144"/>
      <c r="AD5" s="144"/>
      <c r="AE5" s="144"/>
      <c r="AF5" s="144"/>
      <c r="AG5" s="144"/>
      <c r="AH5" s="144"/>
      <c r="AI5" s="144"/>
      <c r="AJ5" s="144"/>
      <c r="AK5" s="144"/>
      <c r="AL5" s="144"/>
      <c r="AM5" s="144"/>
      <c r="AN5" s="144"/>
      <c r="AO5" s="144"/>
      <c r="AP5" s="144"/>
      <c r="AQ5" s="144"/>
      <c r="AR5" s="144"/>
      <c r="AS5" s="144"/>
      <c r="AT5" s="144"/>
      <c r="AU5" s="144"/>
      <c r="AV5" s="144"/>
      <c r="AW5" s="144"/>
      <c r="AX5" s="144"/>
      <c r="AY5" s="144"/>
      <c r="AZ5" s="144"/>
      <c r="BA5" s="144"/>
      <c r="BB5" s="144"/>
      <c r="BC5" s="144"/>
      <c r="BD5" s="144"/>
      <c r="BE5" s="144"/>
      <c r="BF5" s="144"/>
      <c r="BG5" s="144"/>
      <c r="BH5" s="144"/>
      <c r="BI5" s="144"/>
      <c r="BJ5" s="144"/>
      <c r="BK5" s="144"/>
      <c r="BL5" s="144"/>
      <c r="BM5" s="144"/>
      <c r="BN5" s="144"/>
      <c r="BO5" s="144"/>
      <c r="BP5" s="144"/>
      <c r="BQ5" s="144"/>
      <c r="BR5" s="144"/>
      <c r="BS5" s="144"/>
      <c r="BT5" s="144"/>
      <c r="BU5" s="144"/>
      <c r="BV5" s="144"/>
      <c r="BW5" s="144"/>
      <c r="BX5" s="144"/>
      <c r="BY5" s="144"/>
      <c r="BZ5" s="144"/>
      <c r="CA5" s="144"/>
      <c r="CB5" s="144"/>
      <c r="CC5" s="144"/>
      <c r="CD5" s="144"/>
      <c r="CE5" s="144"/>
      <c r="CF5" s="144"/>
      <c r="CG5" s="144"/>
      <c r="CH5" s="144"/>
      <c r="CI5" s="144"/>
      <c r="CJ5" s="144"/>
      <c r="CK5" s="144"/>
      <c r="CL5" s="144"/>
      <c r="CM5" s="144"/>
      <c r="CN5" s="144"/>
      <c r="CO5" s="144"/>
      <c r="CP5" s="144"/>
      <c r="CQ5" s="144"/>
      <c r="CR5" s="144"/>
      <c r="CS5" s="144"/>
      <c r="CT5" s="144"/>
      <c r="CU5" s="144"/>
      <c r="CV5" s="144"/>
      <c r="CW5" s="144"/>
      <c r="CX5" s="144"/>
      <c r="CY5" s="144"/>
      <c r="CZ5" s="144"/>
      <c r="DA5" s="144"/>
      <c r="DB5" s="144"/>
      <c r="DC5" s="144"/>
      <c r="DD5" s="144"/>
      <c r="DE5" s="144"/>
      <c r="DF5" s="144"/>
      <c r="DG5" s="144"/>
      <c r="DH5" s="144"/>
      <c r="DI5" s="144"/>
      <c r="DJ5" s="144"/>
      <c r="DK5" s="144"/>
      <c r="DL5" s="144"/>
      <c r="DM5" s="144"/>
      <c r="DN5" s="144"/>
      <c r="DO5" s="144"/>
      <c r="DP5" s="144"/>
      <c r="DQ5" s="144"/>
      <c r="DR5" s="144"/>
      <c r="DS5" s="144"/>
      <c r="DT5" s="144"/>
      <c r="DU5" s="144"/>
      <c r="DV5" s="144"/>
      <c r="DW5" s="144"/>
      <c r="DX5" s="144"/>
      <c r="DY5" s="144"/>
      <c r="DZ5" s="144"/>
      <c r="EA5" s="144"/>
      <c r="EB5" s="144"/>
      <c r="EC5" s="144"/>
      <c r="ED5" s="144"/>
      <c r="EE5" s="144"/>
      <c r="EF5" s="144"/>
      <c r="EG5" s="144"/>
      <c r="EH5" s="144"/>
      <c r="EI5" s="144"/>
      <c r="EJ5" s="144"/>
      <c r="EK5" s="144"/>
      <c r="EL5" s="144"/>
      <c r="EM5" s="144"/>
      <c r="EN5" s="144"/>
      <c r="EO5" s="144"/>
      <c r="EP5" s="144"/>
      <c r="EQ5" s="144"/>
      <c r="ER5" s="144"/>
      <c r="ES5" s="144"/>
      <c r="ET5" s="144"/>
      <c r="EU5" s="144"/>
      <c r="EV5" s="144"/>
      <c r="EW5" s="144"/>
      <c r="EX5" s="144"/>
      <c r="EY5" s="144"/>
      <c r="EZ5" s="144"/>
      <c r="FA5" s="144"/>
      <c r="FB5" s="144"/>
      <c r="FC5" s="144"/>
      <c r="FD5" s="144"/>
      <c r="FE5" s="144"/>
      <c r="FF5" s="144"/>
      <c r="FG5" s="144"/>
      <c r="FH5" s="144"/>
      <c r="FI5" s="144"/>
      <c r="FJ5" s="144"/>
      <c r="FK5" s="144"/>
      <c r="FL5" s="144"/>
      <c r="FM5" s="144"/>
      <c r="FN5" s="144"/>
      <c r="FO5" s="144"/>
      <c r="FP5" s="144"/>
      <c r="FQ5" s="144"/>
      <c r="FR5" s="144"/>
      <c r="FS5" s="144"/>
      <c r="FT5" s="144"/>
      <c r="FU5" s="144"/>
      <c r="FV5" s="144"/>
      <c r="FW5" s="144"/>
      <c r="FX5" s="144"/>
      <c r="FY5" s="144"/>
      <c r="FZ5" s="144"/>
      <c r="GA5" s="144"/>
      <c r="GB5" s="144"/>
      <c r="GC5" s="144"/>
      <c r="GD5" s="144"/>
      <c r="GE5" s="144"/>
      <c r="GF5" s="144"/>
      <c r="GG5" s="144"/>
      <c r="GH5" s="144"/>
      <c r="GI5" s="144"/>
      <c r="GJ5" s="144"/>
      <c r="GK5" s="144"/>
      <c r="GL5" s="144"/>
      <c r="GM5" s="144"/>
      <c r="GN5" s="144"/>
      <c r="GO5" s="144"/>
      <c r="GP5" s="144"/>
      <c r="GQ5" s="144"/>
      <c r="GR5" s="144"/>
      <c r="GS5" s="144"/>
      <c r="GT5" s="144"/>
      <c r="GU5" s="144"/>
      <c r="GV5" s="144"/>
      <c r="GW5" s="144"/>
      <c r="GX5" s="144"/>
      <c r="GY5" s="144"/>
      <c r="GZ5" s="144"/>
      <c r="HA5" s="144"/>
      <c r="HB5" s="144"/>
      <c r="HC5" s="144"/>
      <c r="HD5" s="144"/>
      <c r="HE5" s="144"/>
      <c r="HF5" s="144"/>
      <c r="HG5" s="144"/>
      <c r="HH5" s="144"/>
      <c r="HI5" s="144"/>
      <c r="HJ5" s="144"/>
      <c r="HK5" s="144"/>
      <c r="HL5" s="144"/>
      <c r="HM5" s="144"/>
      <c r="HN5" s="144"/>
      <c r="HO5" s="144"/>
      <c r="HP5" s="144"/>
      <c r="HQ5" s="144"/>
      <c r="HR5" s="144"/>
      <c r="HS5" s="144"/>
      <c r="HT5" s="144"/>
      <c r="HU5" s="144"/>
      <c r="HV5" s="144"/>
      <c r="HW5" s="144"/>
      <c r="HX5" s="144"/>
      <c r="HY5" s="144"/>
      <c r="HZ5" s="144"/>
      <c r="IA5" s="144"/>
      <c r="IB5" s="144"/>
      <c r="IC5" s="144"/>
      <c r="ID5" s="144"/>
      <c r="IE5" s="144"/>
      <c r="IF5" s="144"/>
      <c r="IG5" s="144"/>
      <c r="IH5" s="144"/>
      <c r="II5" s="144"/>
      <c r="IJ5" s="144"/>
      <c r="IK5" s="144"/>
      <c r="IL5" s="144"/>
      <c r="IM5" s="144"/>
      <c r="IN5" s="144"/>
      <c r="IO5" s="144"/>
      <c r="IP5" s="144"/>
      <c r="IQ5" s="144"/>
      <c r="IR5" s="144"/>
      <c r="IS5" s="144"/>
      <c r="IT5" s="144"/>
      <c r="IU5" s="144"/>
    </row>
    <row r="6" spans="1:255" ht="16.149999999999999" customHeight="1" thickBot="1" x14ac:dyDescent="0.35">
      <c r="A6" s="339" t="s">
        <v>171</v>
      </c>
      <c r="B6" s="339"/>
      <c r="C6" s="339"/>
      <c r="D6" s="339"/>
      <c r="E6" s="339"/>
      <c r="F6" s="339"/>
      <c r="G6" s="339"/>
      <c r="H6" s="339"/>
      <c r="I6" s="144"/>
      <c r="J6" s="144"/>
      <c r="K6" s="146"/>
      <c r="L6" s="144"/>
      <c r="M6" s="144"/>
      <c r="N6" s="144"/>
      <c r="O6" s="144"/>
      <c r="P6" s="144"/>
      <c r="Q6" s="144"/>
      <c r="R6" s="144"/>
      <c r="S6" s="144"/>
      <c r="T6" s="144"/>
      <c r="U6" s="144"/>
      <c r="V6" s="144"/>
      <c r="W6" s="144"/>
      <c r="X6" s="144"/>
      <c r="Y6" s="144"/>
      <c r="Z6" s="144"/>
      <c r="AA6" s="144"/>
      <c r="AB6" s="144"/>
      <c r="AC6" s="144"/>
      <c r="AD6" s="144"/>
      <c r="AE6" s="144"/>
      <c r="AF6" s="144"/>
      <c r="AG6" s="144"/>
      <c r="AH6" s="144"/>
      <c r="AI6" s="144"/>
      <c r="AJ6" s="144"/>
      <c r="AK6" s="144"/>
      <c r="AL6" s="144"/>
      <c r="AM6" s="144"/>
      <c r="AN6" s="144"/>
      <c r="AO6" s="144"/>
      <c r="AP6" s="144"/>
      <c r="AQ6" s="144"/>
      <c r="AR6" s="144"/>
      <c r="AS6" s="144"/>
      <c r="AT6" s="144"/>
      <c r="AU6" s="144"/>
      <c r="AV6" s="144"/>
      <c r="AW6" s="144"/>
      <c r="AX6" s="144"/>
      <c r="AY6" s="144"/>
      <c r="AZ6" s="144"/>
      <c r="BA6" s="144"/>
      <c r="BB6" s="144"/>
      <c r="BC6" s="144"/>
      <c r="BD6" s="144"/>
      <c r="BE6" s="144"/>
      <c r="BF6" s="144"/>
      <c r="BG6" s="144"/>
      <c r="BH6" s="144"/>
      <c r="BI6" s="144"/>
      <c r="BJ6" s="144"/>
      <c r="BK6" s="144"/>
      <c r="BL6" s="144"/>
      <c r="BM6" s="144"/>
      <c r="BN6" s="144"/>
      <c r="BO6" s="144"/>
      <c r="BP6" s="144"/>
      <c r="BQ6" s="144"/>
      <c r="BR6" s="144"/>
      <c r="BS6" s="144"/>
      <c r="BT6" s="144"/>
      <c r="BU6" s="144"/>
      <c r="BV6" s="144"/>
      <c r="BW6" s="144"/>
      <c r="BX6" s="144"/>
      <c r="BY6" s="144"/>
      <c r="BZ6" s="144"/>
      <c r="CA6" s="144"/>
      <c r="CB6" s="144"/>
      <c r="CC6" s="144"/>
      <c r="CD6" s="144"/>
      <c r="CE6" s="144"/>
      <c r="CF6" s="144"/>
      <c r="CG6" s="144"/>
      <c r="CH6" s="144"/>
      <c r="CI6" s="144"/>
      <c r="CJ6" s="144"/>
      <c r="CK6" s="144"/>
      <c r="CL6" s="144"/>
      <c r="CM6" s="144"/>
      <c r="CN6" s="144"/>
      <c r="CO6" s="144"/>
      <c r="CP6" s="144"/>
      <c r="CQ6" s="144"/>
      <c r="CR6" s="144"/>
      <c r="CS6" s="144"/>
      <c r="CT6" s="144"/>
      <c r="CU6" s="144"/>
      <c r="CV6" s="144"/>
      <c r="CW6" s="144"/>
      <c r="CX6" s="144"/>
      <c r="CY6" s="144"/>
      <c r="CZ6" s="144"/>
      <c r="DA6" s="144"/>
      <c r="DB6" s="144"/>
      <c r="DC6" s="144"/>
      <c r="DD6" s="144"/>
      <c r="DE6" s="144"/>
      <c r="DF6" s="144"/>
      <c r="DG6" s="144"/>
      <c r="DH6" s="144"/>
      <c r="DI6" s="144"/>
      <c r="DJ6" s="144"/>
      <c r="DK6" s="144"/>
      <c r="DL6" s="144"/>
      <c r="DM6" s="144"/>
      <c r="DN6" s="144"/>
      <c r="DO6" s="144"/>
      <c r="DP6" s="144"/>
      <c r="DQ6" s="144"/>
      <c r="DR6" s="144"/>
      <c r="DS6" s="144"/>
      <c r="DT6" s="144"/>
      <c r="DU6" s="144"/>
      <c r="DV6" s="144"/>
      <c r="DW6" s="144"/>
      <c r="DX6" s="144"/>
      <c r="DY6" s="144"/>
      <c r="DZ6" s="144"/>
      <c r="EA6" s="144"/>
      <c r="EB6" s="144"/>
      <c r="EC6" s="144"/>
      <c r="ED6" s="144"/>
      <c r="EE6" s="144"/>
      <c r="EF6" s="144"/>
      <c r="EG6" s="144"/>
      <c r="EH6" s="144"/>
      <c r="EI6" s="144"/>
      <c r="EJ6" s="144"/>
      <c r="EK6" s="144"/>
      <c r="EL6" s="144"/>
      <c r="EM6" s="144"/>
      <c r="EN6" s="144"/>
      <c r="EO6" s="144"/>
      <c r="EP6" s="144"/>
      <c r="EQ6" s="144"/>
      <c r="ER6" s="144"/>
      <c r="ES6" s="144"/>
      <c r="ET6" s="144"/>
      <c r="EU6" s="144"/>
      <c r="EV6" s="144"/>
      <c r="EW6" s="144"/>
      <c r="EX6" s="144"/>
      <c r="EY6" s="144"/>
      <c r="EZ6" s="144"/>
      <c r="FA6" s="144"/>
      <c r="FB6" s="144"/>
      <c r="FC6" s="144"/>
      <c r="FD6" s="144"/>
      <c r="FE6" s="144"/>
      <c r="FF6" s="144"/>
      <c r="FG6" s="144"/>
      <c r="FH6" s="144"/>
      <c r="FI6" s="144"/>
      <c r="FJ6" s="144"/>
      <c r="FK6" s="144"/>
      <c r="FL6" s="144"/>
      <c r="FM6" s="144"/>
      <c r="FN6" s="144"/>
      <c r="FO6" s="144"/>
      <c r="FP6" s="144"/>
      <c r="FQ6" s="144"/>
      <c r="FR6" s="144"/>
      <c r="FS6" s="144"/>
      <c r="FT6" s="144"/>
      <c r="FU6" s="144"/>
      <c r="FV6" s="144"/>
      <c r="FW6" s="144"/>
      <c r="FX6" s="144"/>
      <c r="FY6" s="144"/>
      <c r="FZ6" s="144"/>
      <c r="GA6" s="144"/>
      <c r="GB6" s="144"/>
      <c r="GC6" s="144"/>
      <c r="GD6" s="144"/>
      <c r="GE6" s="144"/>
      <c r="GF6" s="144"/>
      <c r="GG6" s="144"/>
      <c r="GH6" s="144"/>
      <c r="GI6" s="144"/>
      <c r="GJ6" s="144"/>
      <c r="GK6" s="144"/>
      <c r="GL6" s="144"/>
      <c r="GM6" s="144"/>
      <c r="GN6" s="144"/>
      <c r="GO6" s="144"/>
      <c r="GP6" s="144"/>
      <c r="GQ6" s="144"/>
      <c r="GR6" s="144"/>
      <c r="GS6" s="144"/>
      <c r="GT6" s="144"/>
      <c r="GU6" s="144"/>
      <c r="GV6" s="144"/>
      <c r="GW6" s="144"/>
      <c r="GX6" s="144"/>
      <c r="GY6" s="144"/>
      <c r="GZ6" s="144"/>
      <c r="HA6" s="144"/>
      <c r="HB6" s="144"/>
      <c r="HC6" s="144"/>
      <c r="HD6" s="144"/>
      <c r="HE6" s="144"/>
      <c r="HF6" s="144"/>
      <c r="HG6" s="144"/>
      <c r="HH6" s="144"/>
      <c r="HI6" s="144"/>
      <c r="HJ6" s="144"/>
      <c r="HK6" s="144"/>
      <c r="HL6" s="144"/>
      <c r="HM6" s="144"/>
      <c r="HN6" s="144"/>
      <c r="HO6" s="144"/>
      <c r="HP6" s="144"/>
      <c r="HQ6" s="144"/>
      <c r="HR6" s="144"/>
      <c r="HS6" s="144"/>
      <c r="HT6" s="144"/>
      <c r="HU6" s="144"/>
      <c r="HV6" s="144"/>
      <c r="HW6" s="144"/>
      <c r="HX6" s="144"/>
      <c r="HY6" s="144"/>
      <c r="HZ6" s="144"/>
      <c r="IA6" s="144"/>
      <c r="IB6" s="144"/>
      <c r="IC6" s="144"/>
      <c r="ID6" s="144"/>
      <c r="IE6" s="144"/>
      <c r="IF6" s="144"/>
      <c r="IG6" s="144"/>
      <c r="IH6" s="144"/>
      <c r="II6" s="144"/>
      <c r="IJ6" s="144"/>
      <c r="IK6" s="144"/>
      <c r="IL6" s="144"/>
      <c r="IM6" s="144"/>
      <c r="IN6" s="144"/>
      <c r="IO6" s="144"/>
      <c r="IP6" s="144"/>
      <c r="IQ6" s="144"/>
      <c r="IR6" s="144"/>
      <c r="IS6" s="144"/>
      <c r="IT6" s="144"/>
      <c r="IU6" s="144"/>
    </row>
    <row r="7" spans="1:255" ht="10.15" customHeight="1" x14ac:dyDescent="0.3">
      <c r="A7" s="309"/>
      <c r="B7" s="309"/>
      <c r="C7" s="309"/>
      <c r="D7" s="309"/>
      <c r="E7" s="309"/>
      <c r="F7" s="309"/>
      <c r="G7" s="309"/>
      <c r="H7" s="309"/>
      <c r="I7" s="144"/>
      <c r="J7" s="144"/>
      <c r="K7" s="146"/>
      <c r="L7" s="144"/>
      <c r="M7" s="144"/>
      <c r="N7" s="144"/>
      <c r="O7" s="144"/>
      <c r="P7" s="144"/>
      <c r="Q7" s="144"/>
      <c r="R7" s="144"/>
      <c r="S7" s="144"/>
      <c r="T7" s="144"/>
      <c r="U7" s="144"/>
      <c r="V7" s="144"/>
      <c r="W7" s="144"/>
      <c r="X7" s="144"/>
      <c r="Y7" s="144"/>
      <c r="Z7" s="144"/>
      <c r="AA7" s="144"/>
      <c r="AB7" s="144"/>
      <c r="AC7" s="144"/>
      <c r="AD7" s="144"/>
      <c r="AE7" s="144"/>
      <c r="AF7" s="144"/>
      <c r="AG7" s="144"/>
      <c r="AH7" s="144"/>
      <c r="AI7" s="144"/>
      <c r="AJ7" s="144"/>
      <c r="AK7" s="144"/>
      <c r="AL7" s="144"/>
      <c r="AM7" s="144"/>
      <c r="AN7" s="144"/>
      <c r="AO7" s="144"/>
      <c r="AP7" s="144"/>
      <c r="AQ7" s="144"/>
      <c r="AR7" s="144"/>
      <c r="AS7" s="144"/>
      <c r="AT7" s="144"/>
      <c r="AU7" s="144"/>
      <c r="AV7" s="144"/>
      <c r="AW7" s="144"/>
      <c r="AX7" s="144"/>
      <c r="AY7" s="144"/>
      <c r="AZ7" s="144"/>
      <c r="BA7" s="144"/>
      <c r="BB7" s="144"/>
      <c r="BC7" s="144"/>
      <c r="BD7" s="144"/>
      <c r="BE7" s="144"/>
      <c r="BF7" s="144"/>
      <c r="BG7" s="144"/>
      <c r="BH7" s="144"/>
      <c r="BI7" s="144"/>
      <c r="BJ7" s="144"/>
      <c r="BK7" s="144"/>
      <c r="BL7" s="144"/>
      <c r="BM7" s="144"/>
      <c r="BN7" s="144"/>
      <c r="BO7" s="144"/>
      <c r="BP7" s="144"/>
      <c r="BQ7" s="144"/>
      <c r="BR7" s="144"/>
      <c r="BS7" s="144"/>
      <c r="BT7" s="144"/>
      <c r="BU7" s="144"/>
      <c r="BV7" s="144"/>
      <c r="BW7" s="144"/>
      <c r="BX7" s="144"/>
      <c r="BY7" s="144"/>
      <c r="BZ7" s="144"/>
      <c r="CA7" s="144"/>
      <c r="CB7" s="144"/>
      <c r="CC7" s="144"/>
      <c r="CD7" s="144"/>
      <c r="CE7" s="144"/>
      <c r="CF7" s="144"/>
      <c r="CG7" s="144"/>
      <c r="CH7" s="144"/>
      <c r="CI7" s="144"/>
      <c r="CJ7" s="144"/>
      <c r="CK7" s="144"/>
      <c r="CL7" s="144"/>
      <c r="CM7" s="144"/>
      <c r="CN7" s="144"/>
      <c r="CO7" s="144"/>
      <c r="CP7" s="144"/>
      <c r="CQ7" s="144"/>
      <c r="CR7" s="144"/>
      <c r="CS7" s="144"/>
      <c r="CT7" s="144"/>
      <c r="CU7" s="144"/>
      <c r="CV7" s="144"/>
      <c r="CW7" s="144"/>
      <c r="CX7" s="144"/>
      <c r="CY7" s="144"/>
      <c r="CZ7" s="144"/>
      <c r="DA7" s="144"/>
      <c r="DB7" s="144"/>
      <c r="DC7" s="144"/>
      <c r="DD7" s="144"/>
      <c r="DE7" s="144"/>
      <c r="DF7" s="144"/>
      <c r="DG7" s="144"/>
      <c r="DH7" s="144"/>
      <c r="DI7" s="144"/>
      <c r="DJ7" s="144"/>
      <c r="DK7" s="144"/>
      <c r="DL7" s="144"/>
      <c r="DM7" s="144"/>
      <c r="DN7" s="144"/>
      <c r="DO7" s="144"/>
      <c r="DP7" s="144"/>
      <c r="DQ7" s="144"/>
      <c r="DR7" s="144"/>
      <c r="DS7" s="144"/>
      <c r="DT7" s="144"/>
      <c r="DU7" s="144"/>
      <c r="DV7" s="144"/>
      <c r="DW7" s="144"/>
      <c r="DX7" s="144"/>
      <c r="DY7" s="144"/>
      <c r="DZ7" s="144"/>
      <c r="EA7" s="144"/>
      <c r="EB7" s="144"/>
      <c r="EC7" s="144"/>
      <c r="ED7" s="144"/>
      <c r="EE7" s="144"/>
      <c r="EF7" s="144"/>
      <c r="EG7" s="144"/>
      <c r="EH7" s="144"/>
      <c r="EI7" s="144"/>
      <c r="EJ7" s="144"/>
      <c r="EK7" s="144"/>
      <c r="EL7" s="144"/>
      <c r="EM7" s="144"/>
      <c r="EN7" s="144"/>
      <c r="EO7" s="144"/>
      <c r="EP7" s="144"/>
      <c r="EQ7" s="144"/>
      <c r="ER7" s="144"/>
      <c r="ES7" s="144"/>
      <c r="ET7" s="144"/>
      <c r="EU7" s="144"/>
      <c r="EV7" s="144"/>
      <c r="EW7" s="144"/>
      <c r="EX7" s="144"/>
      <c r="EY7" s="144"/>
      <c r="EZ7" s="144"/>
      <c r="FA7" s="144"/>
      <c r="FB7" s="144"/>
      <c r="FC7" s="144"/>
      <c r="FD7" s="144"/>
      <c r="FE7" s="144"/>
      <c r="FF7" s="144"/>
      <c r="FG7" s="144"/>
      <c r="FH7" s="144"/>
      <c r="FI7" s="144"/>
      <c r="FJ7" s="144"/>
      <c r="FK7" s="144"/>
      <c r="FL7" s="144"/>
      <c r="FM7" s="144"/>
      <c r="FN7" s="144"/>
      <c r="FO7" s="144"/>
      <c r="FP7" s="144"/>
      <c r="FQ7" s="144"/>
      <c r="FR7" s="144"/>
      <c r="FS7" s="144"/>
      <c r="FT7" s="144"/>
      <c r="FU7" s="144"/>
      <c r="FV7" s="144"/>
      <c r="FW7" s="144"/>
      <c r="FX7" s="144"/>
      <c r="FY7" s="144"/>
      <c r="FZ7" s="144"/>
      <c r="GA7" s="144"/>
      <c r="GB7" s="144"/>
      <c r="GC7" s="144"/>
      <c r="GD7" s="144"/>
      <c r="GE7" s="144"/>
      <c r="GF7" s="144"/>
      <c r="GG7" s="144"/>
      <c r="GH7" s="144"/>
      <c r="GI7" s="144"/>
      <c r="GJ7" s="144"/>
      <c r="GK7" s="144"/>
      <c r="GL7" s="144"/>
      <c r="GM7" s="144"/>
      <c r="GN7" s="144"/>
      <c r="GO7" s="144"/>
      <c r="GP7" s="144"/>
      <c r="GQ7" s="144"/>
      <c r="GR7" s="144"/>
      <c r="GS7" s="144"/>
      <c r="GT7" s="144"/>
      <c r="GU7" s="144"/>
      <c r="GV7" s="144"/>
      <c r="GW7" s="144"/>
      <c r="GX7" s="144"/>
      <c r="GY7" s="144"/>
      <c r="GZ7" s="144"/>
      <c r="HA7" s="144"/>
      <c r="HB7" s="144"/>
      <c r="HC7" s="144"/>
      <c r="HD7" s="144"/>
      <c r="HE7" s="144"/>
      <c r="HF7" s="144"/>
      <c r="HG7" s="144"/>
      <c r="HH7" s="144"/>
      <c r="HI7" s="144"/>
      <c r="HJ7" s="144"/>
      <c r="HK7" s="144"/>
      <c r="HL7" s="144"/>
      <c r="HM7" s="144"/>
      <c r="HN7" s="144"/>
      <c r="HO7" s="144"/>
      <c r="HP7" s="144"/>
      <c r="HQ7" s="144"/>
      <c r="HR7" s="144"/>
      <c r="HS7" s="144"/>
      <c r="HT7" s="144"/>
      <c r="HU7" s="144"/>
      <c r="HV7" s="144"/>
      <c r="HW7" s="144"/>
      <c r="HX7" s="144"/>
      <c r="HY7" s="144"/>
      <c r="HZ7" s="144"/>
      <c r="IA7" s="144"/>
      <c r="IB7" s="144"/>
      <c r="IC7" s="144"/>
      <c r="ID7" s="144"/>
      <c r="IE7" s="144"/>
      <c r="IF7" s="144"/>
      <c r="IG7" s="144"/>
      <c r="IH7" s="144"/>
      <c r="II7" s="144"/>
      <c r="IJ7" s="144"/>
      <c r="IK7" s="144"/>
      <c r="IL7" s="144"/>
      <c r="IM7" s="144"/>
      <c r="IN7" s="144"/>
      <c r="IO7" s="144"/>
      <c r="IP7" s="144"/>
      <c r="IQ7" s="144"/>
      <c r="IR7" s="144"/>
      <c r="IS7" s="144"/>
      <c r="IT7" s="144"/>
      <c r="IU7" s="144"/>
    </row>
    <row r="8" spans="1:255" ht="16.149999999999999" customHeight="1" x14ac:dyDescent="0.35">
      <c r="A8" s="206"/>
      <c r="B8" s="207"/>
      <c r="C8" s="206"/>
      <c r="D8" s="207"/>
      <c r="G8" s="341" t="s">
        <v>31</v>
      </c>
      <c r="H8" s="341"/>
      <c r="I8" s="144"/>
      <c r="J8" s="144"/>
      <c r="K8" s="147"/>
      <c r="L8" s="144"/>
      <c r="M8" s="144"/>
      <c r="N8" s="144"/>
      <c r="O8" s="144"/>
      <c r="P8" s="144"/>
      <c r="Q8" s="144"/>
      <c r="R8" s="144"/>
      <c r="S8" s="144"/>
      <c r="T8" s="144"/>
      <c r="U8" s="144"/>
      <c r="V8" s="144"/>
      <c r="W8" s="144"/>
      <c r="X8" s="144"/>
      <c r="Y8" s="144"/>
      <c r="Z8" s="144"/>
      <c r="AA8" s="144"/>
      <c r="AB8" s="144"/>
      <c r="AC8" s="144"/>
      <c r="AD8" s="144"/>
      <c r="AE8" s="144"/>
      <c r="AF8" s="144"/>
      <c r="AG8" s="144"/>
      <c r="AH8" s="144"/>
      <c r="AI8" s="144"/>
      <c r="AJ8" s="144"/>
      <c r="AK8" s="144"/>
      <c r="AL8" s="144"/>
      <c r="AM8" s="144"/>
      <c r="AN8" s="144"/>
      <c r="AO8" s="144"/>
      <c r="AP8" s="144"/>
      <c r="AQ8" s="144"/>
      <c r="AR8" s="144"/>
      <c r="AS8" s="144"/>
      <c r="AT8" s="144"/>
      <c r="AU8" s="144"/>
      <c r="AV8" s="144"/>
      <c r="AW8" s="144"/>
      <c r="AX8" s="144"/>
      <c r="AY8" s="144"/>
      <c r="AZ8" s="144"/>
      <c r="BA8" s="144"/>
      <c r="BB8" s="144"/>
      <c r="BC8" s="144"/>
      <c r="BD8" s="144"/>
      <c r="BE8" s="144"/>
      <c r="BF8" s="144"/>
      <c r="BG8" s="144"/>
      <c r="BH8" s="144"/>
      <c r="BI8" s="144"/>
      <c r="BJ8" s="144"/>
      <c r="BK8" s="144"/>
      <c r="BL8" s="144"/>
      <c r="BM8" s="144"/>
      <c r="BN8" s="144"/>
      <c r="BO8" s="144"/>
      <c r="BP8" s="144"/>
      <c r="BQ8" s="144"/>
      <c r="BR8" s="144"/>
      <c r="BS8" s="144"/>
      <c r="BT8" s="144"/>
      <c r="BU8" s="144"/>
      <c r="BV8" s="144"/>
      <c r="BW8" s="144"/>
      <c r="BX8" s="144"/>
      <c r="BY8" s="144"/>
      <c r="BZ8" s="144"/>
      <c r="CA8" s="144"/>
      <c r="CB8" s="144"/>
      <c r="CC8" s="144"/>
      <c r="CD8" s="144"/>
      <c r="CE8" s="144"/>
      <c r="CF8" s="144"/>
      <c r="CG8" s="144"/>
      <c r="CH8" s="144"/>
      <c r="CI8" s="144"/>
      <c r="CJ8" s="144"/>
      <c r="CK8" s="144"/>
      <c r="CL8" s="144"/>
      <c r="CM8" s="144"/>
      <c r="CN8" s="144"/>
      <c r="CO8" s="144"/>
      <c r="CP8" s="144"/>
      <c r="CQ8" s="144"/>
      <c r="CR8" s="144"/>
      <c r="CS8" s="144"/>
      <c r="CT8" s="144"/>
      <c r="CU8" s="144"/>
      <c r="CV8" s="144"/>
      <c r="CW8" s="144"/>
      <c r="CX8" s="144"/>
      <c r="CY8" s="144"/>
      <c r="CZ8" s="144"/>
      <c r="DA8" s="144"/>
      <c r="DB8" s="144"/>
      <c r="DC8" s="144"/>
      <c r="DD8" s="144"/>
      <c r="DE8" s="144"/>
      <c r="DF8" s="144"/>
      <c r="DG8" s="144"/>
      <c r="DH8" s="144"/>
      <c r="DI8" s="144"/>
      <c r="DJ8" s="144"/>
      <c r="DK8" s="144"/>
      <c r="DL8" s="144"/>
      <c r="DM8" s="144"/>
      <c r="DN8" s="144"/>
      <c r="DO8" s="144"/>
      <c r="DP8" s="144"/>
      <c r="DQ8" s="144"/>
      <c r="DR8" s="144"/>
      <c r="DS8" s="144"/>
      <c r="DT8" s="144"/>
      <c r="DU8" s="144"/>
      <c r="DV8" s="144"/>
      <c r="DW8" s="144"/>
      <c r="DX8" s="144"/>
      <c r="DY8" s="144"/>
      <c r="DZ8" s="144"/>
      <c r="EA8" s="144"/>
      <c r="EB8" s="144"/>
      <c r="EC8" s="144"/>
      <c r="ED8" s="144"/>
      <c r="EE8" s="144"/>
      <c r="EF8" s="144"/>
      <c r="EG8" s="144"/>
      <c r="EH8" s="144"/>
      <c r="EI8" s="144"/>
      <c r="EJ8" s="144"/>
      <c r="EK8" s="144"/>
      <c r="EL8" s="144"/>
      <c r="EM8" s="144"/>
      <c r="EN8" s="144"/>
      <c r="EO8" s="144"/>
      <c r="EP8" s="144"/>
      <c r="EQ8" s="144"/>
      <c r="ER8" s="144"/>
      <c r="ES8" s="144"/>
      <c r="ET8" s="144"/>
      <c r="EU8" s="144"/>
      <c r="EV8" s="144"/>
      <c r="EW8" s="144"/>
      <c r="EX8" s="144"/>
      <c r="EY8" s="144"/>
      <c r="EZ8" s="144"/>
      <c r="FA8" s="144"/>
      <c r="FB8" s="144"/>
      <c r="FC8" s="144"/>
      <c r="FD8" s="144"/>
      <c r="FE8" s="144"/>
      <c r="FF8" s="144"/>
      <c r="FG8" s="144"/>
      <c r="FH8" s="144"/>
      <c r="FI8" s="144"/>
      <c r="FJ8" s="144"/>
      <c r="FK8" s="144"/>
      <c r="FL8" s="144"/>
      <c r="FM8" s="144"/>
      <c r="FN8" s="144"/>
      <c r="FO8" s="144"/>
      <c r="FP8" s="144"/>
      <c r="FQ8" s="144"/>
      <c r="FR8" s="144"/>
      <c r="FS8" s="144"/>
      <c r="FT8" s="144"/>
      <c r="FU8" s="144"/>
      <c r="FV8" s="144"/>
      <c r="FW8" s="144"/>
      <c r="FX8" s="144"/>
      <c r="FY8" s="144"/>
      <c r="FZ8" s="144"/>
      <c r="GA8" s="144"/>
      <c r="GB8" s="144"/>
      <c r="GC8" s="144"/>
      <c r="GD8" s="144"/>
      <c r="GE8" s="144"/>
      <c r="GF8" s="144"/>
      <c r="GG8" s="144"/>
      <c r="GH8" s="144"/>
      <c r="GI8" s="144"/>
      <c r="GJ8" s="144"/>
      <c r="GK8" s="144"/>
      <c r="GL8" s="144"/>
      <c r="GM8" s="144"/>
      <c r="GN8" s="144"/>
      <c r="GO8" s="144"/>
      <c r="GP8" s="144"/>
      <c r="GQ8" s="144"/>
      <c r="GR8" s="144"/>
      <c r="GS8" s="144"/>
      <c r="GT8" s="144"/>
      <c r="GU8" s="144"/>
      <c r="GV8" s="144"/>
      <c r="GW8" s="144"/>
      <c r="GX8" s="144"/>
      <c r="GY8" s="144"/>
      <c r="GZ8" s="144"/>
      <c r="HA8" s="144"/>
      <c r="HB8" s="144"/>
      <c r="HC8" s="144"/>
      <c r="HD8" s="144"/>
      <c r="HE8" s="144"/>
      <c r="HF8" s="144"/>
      <c r="HG8" s="144"/>
      <c r="HH8" s="144"/>
      <c r="HI8" s="144"/>
      <c r="HJ8" s="144"/>
      <c r="HK8" s="144"/>
      <c r="HL8" s="144"/>
      <c r="HM8" s="144"/>
      <c r="HN8" s="144"/>
      <c r="HO8" s="144"/>
      <c r="HP8" s="144"/>
      <c r="HQ8" s="144"/>
      <c r="HR8" s="144"/>
      <c r="HS8" s="144"/>
      <c r="HT8" s="144"/>
      <c r="HU8" s="144"/>
      <c r="HV8" s="144"/>
      <c r="HW8" s="144"/>
      <c r="HX8" s="144"/>
      <c r="HY8" s="144"/>
      <c r="HZ8" s="144"/>
      <c r="IA8" s="144"/>
      <c r="IB8" s="144"/>
      <c r="IC8" s="144"/>
      <c r="ID8" s="144"/>
      <c r="IE8" s="144"/>
      <c r="IF8" s="144"/>
      <c r="IG8" s="144"/>
      <c r="IH8" s="144"/>
      <c r="II8" s="144"/>
      <c r="IJ8" s="144"/>
      <c r="IK8" s="144"/>
      <c r="IL8" s="144"/>
      <c r="IM8" s="144"/>
      <c r="IN8" s="144"/>
      <c r="IO8" s="144"/>
      <c r="IP8" s="144"/>
      <c r="IQ8" s="144"/>
      <c r="IR8" s="144"/>
      <c r="IS8" s="144"/>
      <c r="IT8" s="144"/>
      <c r="IU8" s="144"/>
    </row>
    <row r="9" spans="1:255" ht="16.149999999999999" customHeight="1" x14ac:dyDescent="0.35">
      <c r="A9" s="208" t="s">
        <v>120</v>
      </c>
      <c r="B9" s="208"/>
      <c r="C9" s="208"/>
      <c r="D9" s="208"/>
      <c r="E9" s="280" t="s">
        <v>192</v>
      </c>
      <c r="F9" s="208"/>
      <c r="G9" s="340" t="s">
        <v>164</v>
      </c>
      <c r="H9" s="341"/>
      <c r="I9" s="144"/>
      <c r="K9" s="207" t="s">
        <v>163</v>
      </c>
      <c r="L9" s="144"/>
      <c r="M9" s="144"/>
      <c r="N9" s="144"/>
      <c r="O9" s="144"/>
      <c r="P9" s="144"/>
      <c r="Q9" s="144"/>
      <c r="R9" s="144"/>
      <c r="S9" s="144"/>
      <c r="T9" s="144"/>
      <c r="U9" s="144"/>
      <c r="V9" s="144"/>
      <c r="W9" s="144"/>
      <c r="X9" s="144"/>
      <c r="Y9" s="144"/>
      <c r="Z9" s="144"/>
      <c r="AA9" s="144"/>
      <c r="AB9" s="144"/>
      <c r="AC9" s="144"/>
      <c r="AD9" s="144"/>
      <c r="AE9" s="144"/>
      <c r="AF9" s="144"/>
      <c r="AG9" s="144"/>
      <c r="AH9" s="144"/>
      <c r="AI9" s="144"/>
      <c r="AJ9" s="144"/>
      <c r="AK9" s="144"/>
      <c r="AL9" s="144"/>
      <c r="AM9" s="144"/>
      <c r="AN9" s="144"/>
      <c r="AO9" s="144"/>
      <c r="AP9" s="144"/>
      <c r="AQ9" s="144"/>
      <c r="AR9" s="144"/>
      <c r="AS9" s="144"/>
      <c r="AT9" s="144"/>
      <c r="AU9" s="144"/>
      <c r="AV9" s="144"/>
      <c r="AW9" s="144"/>
      <c r="AX9" s="144"/>
      <c r="AY9" s="144"/>
      <c r="AZ9" s="144"/>
      <c r="BA9" s="144"/>
      <c r="BB9" s="144"/>
      <c r="BC9" s="144"/>
      <c r="BD9" s="144"/>
      <c r="BE9" s="144"/>
      <c r="BF9" s="144"/>
      <c r="BG9" s="144"/>
      <c r="BH9" s="144"/>
      <c r="BI9" s="144"/>
      <c r="BJ9" s="144"/>
      <c r="BK9" s="144"/>
      <c r="BL9" s="144"/>
      <c r="BM9" s="144"/>
      <c r="BN9" s="144"/>
      <c r="BO9" s="144"/>
      <c r="BP9" s="144"/>
      <c r="BQ9" s="144"/>
      <c r="BR9" s="144"/>
      <c r="BS9" s="144"/>
      <c r="BT9" s="144"/>
      <c r="BU9" s="144"/>
      <c r="BV9" s="144"/>
      <c r="BW9" s="144"/>
      <c r="BX9" s="144"/>
      <c r="BY9" s="144"/>
      <c r="BZ9" s="144"/>
      <c r="CA9" s="144"/>
      <c r="CB9" s="144"/>
      <c r="CC9" s="144"/>
      <c r="CD9" s="144"/>
      <c r="CE9" s="144"/>
      <c r="CF9" s="144"/>
      <c r="CG9" s="144"/>
      <c r="CH9" s="144"/>
      <c r="CI9" s="144"/>
      <c r="CJ9" s="144"/>
      <c r="CK9" s="144"/>
      <c r="CL9" s="144"/>
      <c r="CM9" s="144"/>
      <c r="CN9" s="144"/>
      <c r="CO9" s="144"/>
      <c r="CP9" s="144"/>
      <c r="CQ9" s="144"/>
      <c r="CR9" s="144"/>
      <c r="CS9" s="144"/>
      <c r="CT9" s="144"/>
      <c r="CU9" s="144"/>
      <c r="CV9" s="144"/>
      <c r="CW9" s="144"/>
      <c r="CX9" s="144"/>
      <c r="CY9" s="144"/>
      <c r="CZ9" s="144"/>
      <c r="DA9" s="144"/>
      <c r="DB9" s="144"/>
      <c r="DC9" s="144"/>
      <c r="DD9" s="144"/>
      <c r="DE9" s="144"/>
      <c r="DF9" s="144"/>
      <c r="DG9" s="144"/>
      <c r="DH9" s="144"/>
      <c r="DI9" s="144"/>
      <c r="DJ9" s="144"/>
      <c r="DK9" s="144"/>
      <c r="DL9" s="144"/>
      <c r="DM9" s="144"/>
      <c r="DN9" s="144"/>
      <c r="DO9" s="144"/>
      <c r="DP9" s="144"/>
      <c r="DQ9" s="144"/>
      <c r="DR9" s="144"/>
      <c r="DS9" s="144"/>
      <c r="DT9" s="144"/>
      <c r="DU9" s="144"/>
      <c r="DV9" s="144"/>
      <c r="DW9" s="144"/>
      <c r="DX9" s="144"/>
      <c r="DY9" s="144"/>
      <c r="DZ9" s="144"/>
      <c r="EA9" s="144"/>
      <c r="EB9" s="144"/>
      <c r="EC9" s="144"/>
      <c r="ED9" s="144"/>
      <c r="EE9" s="144"/>
      <c r="EF9" s="144"/>
      <c r="EG9" s="144"/>
      <c r="EH9" s="144"/>
      <c r="EI9" s="144"/>
      <c r="EJ9" s="144"/>
      <c r="EK9" s="144"/>
      <c r="EL9" s="144"/>
      <c r="EM9" s="144"/>
      <c r="EN9" s="144"/>
      <c r="EO9" s="144"/>
      <c r="EP9" s="144"/>
      <c r="EQ9" s="144"/>
      <c r="ER9" s="144"/>
      <c r="ES9" s="144"/>
      <c r="ET9" s="144"/>
      <c r="EU9" s="144"/>
      <c r="EV9" s="144"/>
      <c r="EW9" s="144"/>
      <c r="EX9" s="144"/>
      <c r="EY9" s="144"/>
      <c r="EZ9" s="144"/>
      <c r="FA9" s="144"/>
      <c r="FB9" s="144"/>
      <c r="FC9" s="144"/>
      <c r="FD9" s="144"/>
      <c r="FE9" s="144"/>
      <c r="FF9" s="144"/>
      <c r="FG9" s="144"/>
      <c r="FH9" s="144"/>
      <c r="FI9" s="144"/>
      <c r="FJ9" s="144"/>
      <c r="FK9" s="144"/>
      <c r="FL9" s="144"/>
      <c r="FM9" s="144"/>
      <c r="FN9" s="144"/>
      <c r="FO9" s="144"/>
      <c r="FP9" s="144"/>
      <c r="FQ9" s="144"/>
      <c r="FR9" s="144"/>
      <c r="FS9" s="144"/>
      <c r="FT9" s="144"/>
      <c r="FU9" s="144"/>
      <c r="FV9" s="144"/>
      <c r="FW9" s="144"/>
      <c r="FX9" s="144"/>
      <c r="FY9" s="144"/>
      <c r="FZ9" s="144"/>
      <c r="GA9" s="144"/>
      <c r="GB9" s="144"/>
      <c r="GC9" s="144"/>
      <c r="GD9" s="144"/>
      <c r="GE9" s="144"/>
      <c r="GF9" s="144"/>
      <c r="GG9" s="144"/>
      <c r="GH9" s="144"/>
      <c r="GI9" s="144"/>
      <c r="GJ9" s="144"/>
      <c r="GK9" s="144"/>
      <c r="GL9" s="144"/>
      <c r="GM9" s="144"/>
      <c r="GN9" s="144"/>
      <c r="GO9" s="144"/>
      <c r="GP9" s="144"/>
      <c r="GQ9" s="144"/>
      <c r="GR9" s="144"/>
      <c r="GS9" s="144"/>
      <c r="GT9" s="144"/>
      <c r="GU9" s="144"/>
      <c r="GV9" s="144"/>
      <c r="GW9" s="144"/>
      <c r="GX9" s="144"/>
      <c r="GY9" s="144"/>
      <c r="GZ9" s="144"/>
      <c r="HA9" s="144"/>
      <c r="HB9" s="144"/>
      <c r="HC9" s="144"/>
      <c r="HD9" s="144"/>
      <c r="HE9" s="144"/>
      <c r="HF9" s="144"/>
      <c r="HG9" s="144"/>
      <c r="HH9" s="144"/>
      <c r="HI9" s="144"/>
      <c r="HJ9" s="144"/>
      <c r="HK9" s="144"/>
      <c r="HL9" s="144"/>
      <c r="HM9" s="144"/>
      <c r="HN9" s="144"/>
      <c r="HO9" s="144"/>
      <c r="HP9" s="144"/>
      <c r="HQ9" s="144"/>
      <c r="HR9" s="144"/>
      <c r="HS9" s="144"/>
      <c r="HT9" s="144"/>
      <c r="HU9" s="144"/>
      <c r="HV9" s="144"/>
      <c r="HW9" s="144"/>
      <c r="HX9" s="144"/>
      <c r="HY9" s="144"/>
      <c r="HZ9" s="144"/>
      <c r="IA9" s="144"/>
      <c r="IB9" s="144"/>
      <c r="IC9" s="144"/>
      <c r="ID9" s="144"/>
      <c r="IE9" s="144"/>
      <c r="IF9" s="144"/>
      <c r="IG9" s="144"/>
      <c r="IH9" s="144"/>
      <c r="II9" s="144"/>
      <c r="IJ9" s="144"/>
      <c r="IK9" s="144"/>
      <c r="IL9" s="144"/>
      <c r="IM9" s="144"/>
      <c r="IN9" s="144"/>
      <c r="IO9" s="144"/>
      <c r="IP9" s="144"/>
      <c r="IQ9" s="144"/>
      <c r="IR9" s="144"/>
      <c r="IS9" s="144"/>
      <c r="IT9" s="144"/>
      <c r="IU9" s="144"/>
    </row>
    <row r="10" spans="1:255" ht="16.149999999999999" customHeight="1" x14ac:dyDescent="0.35">
      <c r="A10" s="209" t="s">
        <v>29</v>
      </c>
      <c r="B10" s="208"/>
      <c r="C10" s="209" t="s">
        <v>30</v>
      </c>
      <c r="D10" s="208"/>
      <c r="E10" s="279" t="s">
        <v>197</v>
      </c>
      <c r="F10" s="208"/>
      <c r="G10" s="342" t="s">
        <v>165</v>
      </c>
      <c r="H10" s="343"/>
      <c r="I10" s="146"/>
      <c r="K10" s="210">
        <v>500000</v>
      </c>
    </row>
    <row r="11" spans="1:255" ht="10.15" customHeight="1" x14ac:dyDescent="0.35">
      <c r="A11" s="45"/>
      <c r="B11" s="148"/>
      <c r="C11" s="110"/>
      <c r="D11" s="150"/>
      <c r="E11" s="151"/>
      <c r="F11" s="151"/>
      <c r="G11" s="149"/>
      <c r="H11" s="164"/>
      <c r="K11" s="152"/>
    </row>
    <row r="12" spans="1:255" ht="16.149999999999999" customHeight="1" x14ac:dyDescent="0.35">
      <c r="A12" s="45"/>
      <c r="B12" s="148"/>
      <c r="C12" s="155" t="s">
        <v>121</v>
      </c>
      <c r="D12" s="150"/>
      <c r="E12" s="148"/>
      <c r="F12" s="148"/>
      <c r="G12" s="51"/>
      <c r="H12" s="211"/>
      <c r="K12" s="154"/>
    </row>
    <row r="13" spans="1:255" ht="10.15" customHeight="1" x14ac:dyDescent="0.35">
      <c r="A13" s="45"/>
      <c r="B13" s="148"/>
      <c r="C13" s="110"/>
      <c r="D13" s="150"/>
      <c r="E13" s="148"/>
      <c r="F13" s="148"/>
      <c r="G13" s="51"/>
      <c r="H13" s="211"/>
      <c r="K13" s="154"/>
    </row>
    <row r="14" spans="1:255" ht="16.149999999999999" customHeight="1" x14ac:dyDescent="0.35">
      <c r="A14" s="45"/>
      <c r="B14" s="45"/>
      <c r="C14" s="155" t="s">
        <v>122</v>
      </c>
      <c r="D14" s="110"/>
      <c r="E14" s="45"/>
      <c r="F14" s="45"/>
      <c r="G14" s="51"/>
      <c r="H14" s="211"/>
      <c r="K14" s="48"/>
    </row>
    <row r="15" spans="1:255" ht="10.15" customHeight="1" x14ac:dyDescent="0.35">
      <c r="A15" s="45"/>
      <c r="B15" s="45"/>
      <c r="C15" s="155"/>
      <c r="D15" s="110"/>
      <c r="E15" s="45"/>
      <c r="F15" s="45"/>
      <c r="G15" s="51"/>
      <c r="H15" s="211"/>
      <c r="K15" s="48"/>
    </row>
    <row r="16" spans="1:255" ht="16.149999999999999" customHeight="1" x14ac:dyDescent="0.3">
      <c r="A16" s="45"/>
      <c r="B16" s="45"/>
      <c r="C16" s="277" t="s">
        <v>123</v>
      </c>
      <c r="D16" s="110"/>
      <c r="E16" s="45"/>
      <c r="F16" s="45"/>
      <c r="G16" s="51"/>
      <c r="H16" s="211"/>
      <c r="K16" s="48"/>
    </row>
    <row r="17" spans="1:11" ht="16.149999999999999" customHeight="1" x14ac:dyDescent="0.35">
      <c r="A17" s="45"/>
      <c r="B17" s="45"/>
      <c r="C17" s="275" t="s">
        <v>124</v>
      </c>
      <c r="D17" s="110"/>
      <c r="E17" s="259">
        <v>0</v>
      </c>
      <c r="F17" s="111"/>
      <c r="G17" s="214">
        <f t="shared" ref="G17:G22" si="0">+E17/$K$10*100</f>
        <v>0</v>
      </c>
      <c r="H17" s="215" t="s">
        <v>125</v>
      </c>
      <c r="K17" s="157"/>
    </row>
    <row r="18" spans="1:11" ht="16.149999999999999" customHeight="1" x14ac:dyDescent="0.35">
      <c r="A18" s="45"/>
      <c r="B18" s="45"/>
      <c r="C18" s="275" t="s">
        <v>124</v>
      </c>
      <c r="D18" s="110"/>
      <c r="E18" s="260">
        <v>0</v>
      </c>
      <c r="F18" s="214"/>
      <c r="G18" s="214">
        <f t="shared" si="0"/>
        <v>0</v>
      </c>
      <c r="H18" s="216"/>
      <c r="K18" s="157"/>
    </row>
    <row r="19" spans="1:11" ht="16.149999999999999" customHeight="1" x14ac:dyDescent="0.35">
      <c r="A19" s="45"/>
      <c r="B19" s="45"/>
      <c r="C19" s="275" t="s">
        <v>124</v>
      </c>
      <c r="D19" s="110"/>
      <c r="E19" s="260">
        <v>0</v>
      </c>
      <c r="F19" s="214"/>
      <c r="G19" s="214">
        <f t="shared" si="0"/>
        <v>0</v>
      </c>
      <c r="H19" s="216"/>
      <c r="K19" s="157"/>
    </row>
    <row r="20" spans="1:11" ht="16.149999999999999" customHeight="1" x14ac:dyDescent="0.35">
      <c r="A20" s="217" t="s">
        <v>126</v>
      </c>
      <c r="B20" s="45"/>
      <c r="C20" s="276" t="s">
        <v>155</v>
      </c>
      <c r="D20" s="172"/>
      <c r="E20" s="260">
        <v>0</v>
      </c>
      <c r="F20" s="214"/>
      <c r="G20" s="214">
        <f t="shared" si="0"/>
        <v>0</v>
      </c>
      <c r="H20" s="216"/>
      <c r="K20" s="157"/>
    </row>
    <row r="21" spans="1:11" ht="16.149999999999999" customHeight="1" x14ac:dyDescent="0.35">
      <c r="A21" s="45"/>
      <c r="B21" s="45"/>
      <c r="C21" s="276" t="s">
        <v>156</v>
      </c>
      <c r="D21" s="172"/>
      <c r="E21" s="260">
        <v>0</v>
      </c>
      <c r="F21" s="214"/>
      <c r="G21" s="214">
        <f t="shared" si="0"/>
        <v>0</v>
      </c>
      <c r="H21" s="216"/>
      <c r="K21" s="157"/>
    </row>
    <row r="22" spans="1:11" ht="16.149999999999999" customHeight="1" x14ac:dyDescent="0.5">
      <c r="A22" s="45"/>
      <c r="B22" s="45"/>
      <c r="C22" s="275" t="s">
        <v>124</v>
      </c>
      <c r="D22" s="172"/>
      <c r="E22" s="261">
        <v>0</v>
      </c>
      <c r="F22" s="219"/>
      <c r="G22" s="109">
        <f t="shared" si="0"/>
        <v>0</v>
      </c>
      <c r="H22" s="220"/>
      <c r="K22" s="160"/>
    </row>
    <row r="23" spans="1:11" ht="16.149999999999999" customHeight="1" x14ac:dyDescent="0.35">
      <c r="A23" s="45"/>
      <c r="B23" s="45"/>
      <c r="C23" s="311" t="s">
        <v>223</v>
      </c>
      <c r="D23" s="172"/>
      <c r="E23" s="214">
        <f>ROUND(SUM(E17:E22),0)</f>
        <v>0</v>
      </c>
      <c r="F23" s="214"/>
      <c r="G23" s="214">
        <f>ROUND((SUM(G17:G22)),2)</f>
        <v>0</v>
      </c>
      <c r="H23" s="220"/>
      <c r="K23" s="160"/>
    </row>
    <row r="24" spans="1:11" ht="10.15" customHeight="1" x14ac:dyDescent="0.35">
      <c r="A24" s="45"/>
      <c r="B24" s="45"/>
      <c r="C24" s="222"/>
      <c r="D24" s="172"/>
      <c r="E24" s="214"/>
      <c r="F24" s="214"/>
      <c r="G24" s="214"/>
      <c r="H24" s="110"/>
      <c r="K24" s="160"/>
    </row>
    <row r="25" spans="1:11" ht="16.149999999999999" customHeight="1" x14ac:dyDescent="0.35">
      <c r="A25" s="45"/>
      <c r="B25" s="45"/>
      <c r="C25" s="277" t="s">
        <v>123</v>
      </c>
      <c r="D25" s="172"/>
      <c r="E25" s="214"/>
      <c r="F25" s="214"/>
      <c r="G25" s="214"/>
      <c r="H25" s="223"/>
      <c r="K25" s="158"/>
    </row>
    <row r="26" spans="1:11" ht="16.149999999999999" customHeight="1" x14ac:dyDescent="0.35">
      <c r="A26" s="45"/>
      <c r="B26" s="45"/>
      <c r="C26" s="275" t="s">
        <v>127</v>
      </c>
      <c r="D26" s="172"/>
      <c r="E26" s="214">
        <v>0</v>
      </c>
      <c r="F26" s="214"/>
      <c r="G26" s="214">
        <f>+E26/$K$10*100</f>
        <v>0</v>
      </c>
      <c r="H26" s="220"/>
      <c r="K26" s="158"/>
    </row>
    <row r="27" spans="1:11" ht="10.15" customHeight="1" x14ac:dyDescent="0.35">
      <c r="A27" s="45"/>
      <c r="B27" s="45"/>
      <c r="C27" s="162"/>
      <c r="D27" s="172"/>
      <c r="E27" s="214"/>
      <c r="F27" s="214"/>
      <c r="G27" s="214"/>
      <c r="H27" s="223"/>
      <c r="K27" s="158"/>
    </row>
    <row r="28" spans="1:11" ht="16.149999999999999" customHeight="1" x14ac:dyDescent="0.35">
      <c r="A28" s="45"/>
      <c r="B28" s="45"/>
      <c r="C28" s="277" t="s">
        <v>123</v>
      </c>
      <c r="D28" s="172"/>
      <c r="E28" s="214"/>
      <c r="F28" s="214"/>
      <c r="G28" s="214"/>
      <c r="H28" s="223"/>
      <c r="K28" s="158"/>
    </row>
    <row r="29" spans="1:11" ht="16.149999999999999" customHeight="1" x14ac:dyDescent="0.35">
      <c r="A29" s="45"/>
      <c r="B29" s="45"/>
      <c r="C29" s="275" t="s">
        <v>127</v>
      </c>
      <c r="D29" s="172"/>
      <c r="E29" s="214">
        <v>0</v>
      </c>
      <c r="F29" s="214"/>
      <c r="G29" s="214">
        <f>+E29/$K$10*100</f>
        <v>0</v>
      </c>
      <c r="H29" s="220"/>
      <c r="K29" s="158"/>
    </row>
    <row r="30" spans="1:11" ht="10.15" customHeight="1" x14ac:dyDescent="0.35">
      <c r="A30" s="45"/>
      <c r="B30" s="45"/>
      <c r="C30" s="162"/>
      <c r="D30" s="172"/>
      <c r="E30" s="214"/>
      <c r="F30" s="214"/>
      <c r="G30" s="214"/>
      <c r="H30" s="223"/>
      <c r="K30" s="158"/>
    </row>
    <row r="31" spans="1:11" ht="16.149999999999999" customHeight="1" x14ac:dyDescent="0.35">
      <c r="A31" s="45"/>
      <c r="B31" s="45"/>
      <c r="C31" s="277" t="s">
        <v>123</v>
      </c>
      <c r="D31" s="172"/>
      <c r="E31" s="214"/>
      <c r="F31" s="214"/>
      <c r="G31" s="214"/>
      <c r="H31" s="223"/>
      <c r="K31" s="158"/>
    </row>
    <row r="32" spans="1:11" ht="16.149999999999999" customHeight="1" x14ac:dyDescent="0.35">
      <c r="A32" s="45"/>
      <c r="B32" s="45"/>
      <c r="C32" s="275" t="s">
        <v>128</v>
      </c>
      <c r="D32" s="172"/>
      <c r="E32" s="260">
        <v>0</v>
      </c>
      <c r="F32" s="214"/>
      <c r="G32" s="214">
        <f>+E32/$K$10*100</f>
        <v>0</v>
      </c>
      <c r="H32" s="223"/>
      <c r="K32" s="158"/>
    </row>
    <row r="33" spans="1:11" ht="16.149999999999999" customHeight="1" x14ac:dyDescent="0.35">
      <c r="A33" s="45"/>
      <c r="B33" s="45"/>
      <c r="C33" s="275" t="s">
        <v>128</v>
      </c>
      <c r="D33" s="172"/>
      <c r="E33" s="260">
        <v>0</v>
      </c>
      <c r="F33" s="214"/>
      <c r="G33" s="214">
        <f>+E33/$K$10*100</f>
        <v>0</v>
      </c>
      <c r="H33" s="223"/>
      <c r="K33" s="158"/>
    </row>
    <row r="34" spans="1:11" ht="16.149999999999999" customHeight="1" x14ac:dyDescent="0.35">
      <c r="A34" s="45"/>
      <c r="B34" s="45"/>
      <c r="C34" s="275" t="s">
        <v>128</v>
      </c>
      <c r="D34" s="172"/>
      <c r="E34" s="260">
        <v>0</v>
      </c>
      <c r="F34" s="214"/>
      <c r="G34" s="214">
        <f>+E34/$K$10*100</f>
        <v>0</v>
      </c>
      <c r="H34" s="216"/>
      <c r="K34" s="158"/>
    </row>
    <row r="35" spans="1:11" ht="16.149999999999999" customHeight="1" x14ac:dyDescent="0.5">
      <c r="A35" s="45"/>
      <c r="B35" s="45"/>
      <c r="C35" s="275" t="s">
        <v>128</v>
      </c>
      <c r="D35" s="172"/>
      <c r="E35" s="261">
        <v>0</v>
      </c>
      <c r="F35" s="109"/>
      <c r="G35" s="109">
        <f>+E35/$K$10*100</f>
        <v>0</v>
      </c>
      <c r="H35" s="220"/>
      <c r="K35" s="160"/>
    </row>
    <row r="36" spans="1:11" ht="16.149999999999999" customHeight="1" x14ac:dyDescent="0.5">
      <c r="A36" s="45"/>
      <c r="B36" s="45"/>
      <c r="C36" s="311" t="s">
        <v>223</v>
      </c>
      <c r="D36" s="172"/>
      <c r="E36" s="109">
        <f>ROUND(SUM(E32:E35),0)</f>
        <v>0</v>
      </c>
      <c r="F36" s="109"/>
      <c r="G36" s="109">
        <f>ROUND((SUM(G32:G35)),2)</f>
        <v>0</v>
      </c>
      <c r="H36" s="224"/>
      <c r="K36" s="154"/>
    </row>
    <row r="37" spans="1:11" ht="10.15" customHeight="1" x14ac:dyDescent="0.35">
      <c r="A37" s="45"/>
      <c r="B37" s="45"/>
      <c r="C37" s="225"/>
      <c r="D37" s="172"/>
      <c r="E37" s="158"/>
      <c r="F37" s="160"/>
      <c r="G37" s="226"/>
      <c r="H37" s="224"/>
      <c r="K37" s="154"/>
    </row>
    <row r="38" spans="1:11" ht="16.149999999999999" customHeight="1" x14ac:dyDescent="0.5">
      <c r="A38" s="45"/>
      <c r="B38" s="45"/>
      <c r="C38" s="310" t="s">
        <v>224</v>
      </c>
      <c r="D38" s="172"/>
      <c r="E38" s="109">
        <f>ROUND((E23+E26+E29+E36),0)</f>
        <v>0</v>
      </c>
      <c r="F38" s="160"/>
      <c r="G38" s="109">
        <f>ROUND((G23+G26+G29+G36),2)</f>
        <v>0</v>
      </c>
      <c r="H38" s="215"/>
      <c r="K38" s="160"/>
    </row>
    <row r="39" spans="1:11" ht="10.15" customHeight="1" x14ac:dyDescent="0.35">
      <c r="A39" s="45"/>
      <c r="B39" s="45"/>
      <c r="C39" s="162"/>
      <c r="D39" s="172"/>
      <c r="E39" s="160"/>
      <c r="F39" s="160"/>
      <c r="G39" s="229"/>
      <c r="H39" s="230"/>
      <c r="K39" s="160"/>
    </row>
    <row r="40" spans="1:11" ht="16.149999999999999" customHeight="1" x14ac:dyDescent="0.35">
      <c r="A40" s="45"/>
      <c r="B40" s="45"/>
      <c r="C40" s="155" t="s">
        <v>129</v>
      </c>
      <c r="D40" s="172"/>
      <c r="E40" s="160"/>
      <c r="F40" s="160"/>
      <c r="G40" s="229"/>
      <c r="H40" s="230"/>
      <c r="K40" s="160"/>
    </row>
    <row r="41" spans="1:11" ht="10.15" customHeight="1" x14ac:dyDescent="0.35">
      <c r="A41" s="45"/>
      <c r="B41" s="45"/>
      <c r="C41" s="153"/>
      <c r="D41" s="172"/>
      <c r="E41" s="160"/>
      <c r="F41" s="160"/>
      <c r="G41" s="229"/>
      <c r="H41" s="230"/>
      <c r="K41" s="160"/>
    </row>
    <row r="42" spans="1:11" ht="16.149999999999999" customHeight="1" x14ac:dyDescent="0.3">
      <c r="A42" s="45"/>
      <c r="B42" s="45"/>
      <c r="C42" s="277" t="s">
        <v>123</v>
      </c>
      <c r="D42" s="172"/>
      <c r="E42" s="160"/>
      <c r="F42" s="160"/>
      <c r="G42" s="229"/>
      <c r="H42" s="230"/>
      <c r="K42" s="160"/>
    </row>
    <row r="43" spans="1:11" ht="16.149999999999999" customHeight="1" x14ac:dyDescent="0.35">
      <c r="A43" s="45"/>
      <c r="B43" s="45"/>
      <c r="C43" s="275" t="s">
        <v>127</v>
      </c>
      <c r="D43" s="172"/>
      <c r="E43" s="260">
        <v>0</v>
      </c>
      <c r="F43" s="219"/>
      <c r="G43" s="231">
        <f>+E43/$K$10*100</f>
        <v>0</v>
      </c>
      <c r="H43" s="215"/>
      <c r="K43" s="163"/>
    </row>
    <row r="44" spans="1:11" ht="10.15" customHeight="1" x14ac:dyDescent="0.35">
      <c r="A44" s="45"/>
      <c r="B44" s="45"/>
      <c r="C44" s="162"/>
      <c r="D44" s="172"/>
      <c r="E44" s="160"/>
      <c r="F44" s="160"/>
      <c r="G44" s="229"/>
      <c r="H44" s="230"/>
      <c r="K44" s="160"/>
    </row>
    <row r="45" spans="1:11" ht="16.149999999999999" customHeight="1" x14ac:dyDescent="0.3">
      <c r="A45" s="45"/>
      <c r="B45" s="45"/>
      <c r="C45" s="277" t="s">
        <v>123</v>
      </c>
      <c r="D45" s="172"/>
      <c r="E45" s="160"/>
      <c r="F45" s="160"/>
      <c r="G45" s="229"/>
      <c r="H45" s="230"/>
      <c r="K45" s="160"/>
    </row>
    <row r="46" spans="1:11" ht="16.149999999999999" customHeight="1" x14ac:dyDescent="0.35">
      <c r="A46" s="45"/>
      <c r="B46" s="45"/>
      <c r="C46" s="275" t="s">
        <v>128</v>
      </c>
      <c r="D46" s="172"/>
      <c r="E46" s="263">
        <v>0</v>
      </c>
      <c r="F46" s="232"/>
      <c r="G46" s="233">
        <f>+E46/$K$10*100</f>
        <v>0</v>
      </c>
      <c r="H46" s="234"/>
      <c r="K46" s="160"/>
    </row>
    <row r="47" spans="1:11" ht="16.149999999999999" customHeight="1" x14ac:dyDescent="0.5">
      <c r="A47" s="45"/>
      <c r="B47" s="45"/>
      <c r="C47" s="275" t="s">
        <v>128</v>
      </c>
      <c r="D47" s="172"/>
      <c r="E47" s="261">
        <v>0</v>
      </c>
      <c r="F47" s="219"/>
      <c r="G47" s="171">
        <f>+E47/$K$10*100</f>
        <v>0</v>
      </c>
      <c r="H47" s="230"/>
      <c r="K47" s="160"/>
    </row>
    <row r="48" spans="1:11" ht="16.149999999999999" customHeight="1" x14ac:dyDescent="0.5">
      <c r="A48" s="45"/>
      <c r="B48" s="45"/>
      <c r="C48" s="311" t="s">
        <v>225</v>
      </c>
      <c r="D48" s="172"/>
      <c r="E48" s="235">
        <f>+E46+E47</f>
        <v>0</v>
      </c>
      <c r="F48" s="235"/>
      <c r="G48" s="109">
        <f>+G46+G47</f>
        <v>0</v>
      </c>
      <c r="H48" s="234" t="s">
        <v>125</v>
      </c>
      <c r="K48" s="160"/>
    </row>
    <row r="49" spans="1:11" ht="17" x14ac:dyDescent="0.5">
      <c r="A49" s="45"/>
      <c r="B49" s="45"/>
      <c r="C49" s="221"/>
      <c r="D49" s="172"/>
      <c r="E49" s="235"/>
      <c r="F49" s="235"/>
      <c r="G49" s="109"/>
      <c r="H49" s="234"/>
      <c r="K49" s="160"/>
    </row>
    <row r="50" spans="1:11" ht="19.899999999999999" customHeight="1" x14ac:dyDescent="0.35">
      <c r="A50" s="333" t="s">
        <v>44</v>
      </c>
      <c r="B50" s="333"/>
      <c r="C50" s="333"/>
      <c r="D50" s="333"/>
      <c r="E50" s="333"/>
      <c r="F50" s="333"/>
      <c r="G50" s="333"/>
      <c r="H50" s="333"/>
      <c r="K50" s="160"/>
    </row>
    <row r="51" spans="1:11" ht="16.149999999999999" customHeight="1" x14ac:dyDescent="0.35">
      <c r="A51" s="204"/>
      <c r="B51" s="204"/>
      <c r="C51" s="204"/>
      <c r="D51" s="204"/>
      <c r="E51" s="204"/>
      <c r="F51" s="204"/>
      <c r="G51" s="204"/>
      <c r="H51" s="204"/>
      <c r="K51" s="160"/>
    </row>
    <row r="52" spans="1:11" ht="16.149999999999999" customHeight="1" x14ac:dyDescent="0.3">
      <c r="A52" s="338" t="s">
        <v>130</v>
      </c>
      <c r="B52" s="338"/>
      <c r="C52" s="338"/>
      <c r="D52" s="338"/>
      <c r="E52" s="338"/>
      <c r="F52" s="338"/>
      <c r="G52" s="338"/>
      <c r="H52" s="338"/>
      <c r="K52" s="160"/>
    </row>
    <row r="53" spans="1:11" ht="16.149999999999999" customHeight="1" x14ac:dyDescent="0.3">
      <c r="A53" s="205"/>
      <c r="B53" s="205"/>
      <c r="C53" s="205"/>
      <c r="D53" s="205"/>
      <c r="E53" s="205"/>
      <c r="F53" s="205"/>
      <c r="G53" s="205"/>
      <c r="H53" s="205"/>
      <c r="K53" s="160"/>
    </row>
    <row r="54" spans="1:11" ht="16.149999999999999" customHeight="1" thickBot="1" x14ac:dyDescent="0.35">
      <c r="A54" s="339" t="str">
        <f>+A6</f>
        <v>DECEMBER 31, 20XX</v>
      </c>
      <c r="B54" s="339"/>
      <c r="C54" s="339"/>
      <c r="D54" s="339"/>
      <c r="E54" s="339"/>
      <c r="F54" s="339"/>
      <c r="G54" s="339"/>
      <c r="H54" s="339"/>
      <c r="K54" s="160"/>
    </row>
    <row r="55" spans="1:11" ht="16.149999999999999" customHeight="1" x14ac:dyDescent="0.3">
      <c r="A55" s="309"/>
      <c r="B55" s="309"/>
      <c r="C55" s="309"/>
      <c r="D55" s="309"/>
      <c r="E55" s="309"/>
      <c r="F55" s="309"/>
      <c r="G55" s="309"/>
      <c r="H55" s="309"/>
      <c r="K55" s="160"/>
    </row>
    <row r="56" spans="1:11" ht="16.149999999999999" customHeight="1" x14ac:dyDescent="0.35">
      <c r="A56" s="236"/>
      <c r="B56" s="237"/>
      <c r="C56" s="236"/>
      <c r="D56" s="237"/>
      <c r="E56" s="238"/>
      <c r="F56" s="238"/>
      <c r="G56" s="341" t="s">
        <v>31</v>
      </c>
      <c r="H56" s="341"/>
      <c r="K56" s="160"/>
    </row>
    <row r="57" spans="1:11" ht="16.149999999999999" customHeight="1" x14ac:dyDescent="0.35">
      <c r="A57" s="208" t="s">
        <v>120</v>
      </c>
      <c r="B57" s="208"/>
      <c r="C57" s="208"/>
      <c r="D57" s="208"/>
      <c r="E57" s="280" t="s">
        <v>192</v>
      </c>
      <c r="F57" s="208"/>
      <c r="G57" s="340" t="s">
        <v>164</v>
      </c>
      <c r="H57" s="341"/>
      <c r="K57" s="160"/>
    </row>
    <row r="58" spans="1:11" ht="16.149999999999999" customHeight="1" x14ac:dyDescent="0.35">
      <c r="A58" s="209" t="s">
        <v>29</v>
      </c>
      <c r="B58" s="208"/>
      <c r="C58" s="209" t="s">
        <v>30</v>
      </c>
      <c r="D58" s="208"/>
      <c r="E58" s="293" t="s">
        <v>197</v>
      </c>
      <c r="F58" s="208"/>
      <c r="G58" s="342" t="s">
        <v>165</v>
      </c>
      <c r="H58" s="343"/>
      <c r="K58" s="160"/>
    </row>
    <row r="59" spans="1:11" ht="16.149999999999999" customHeight="1" x14ac:dyDescent="0.35">
      <c r="A59" s="239"/>
      <c r="B59" s="239"/>
      <c r="C59" s="239"/>
      <c r="D59" s="239"/>
      <c r="E59" s="240"/>
      <c r="F59" s="240"/>
      <c r="G59" s="241"/>
      <c r="H59" s="188"/>
      <c r="K59" s="160"/>
    </row>
    <row r="60" spans="1:11" ht="16.149999999999999" customHeight="1" x14ac:dyDescent="0.35">
      <c r="A60" s="239"/>
      <c r="B60" s="239"/>
      <c r="C60" s="155" t="s">
        <v>131</v>
      </c>
      <c r="D60" s="239"/>
      <c r="E60" s="240"/>
      <c r="F60" s="240"/>
      <c r="G60" s="241"/>
      <c r="H60" s="188"/>
      <c r="K60" s="160"/>
    </row>
    <row r="61" spans="1:11" ht="12" customHeight="1" x14ac:dyDescent="0.35">
      <c r="A61" s="45"/>
      <c r="B61" s="148"/>
      <c r="C61" s="110"/>
      <c r="D61" s="150"/>
      <c r="E61" s="151"/>
      <c r="F61" s="151"/>
      <c r="G61" s="149"/>
      <c r="H61" s="164"/>
      <c r="K61" s="160"/>
    </row>
    <row r="62" spans="1:11" ht="16.149999999999999" customHeight="1" x14ac:dyDescent="0.35">
      <c r="A62" s="45"/>
      <c r="B62" s="148"/>
      <c r="C62" s="155" t="s">
        <v>132</v>
      </c>
      <c r="D62" s="150"/>
      <c r="E62" s="151"/>
      <c r="F62" s="151"/>
      <c r="G62" s="149"/>
      <c r="H62" s="164"/>
      <c r="K62" s="160"/>
    </row>
    <row r="63" spans="1:11" ht="12" customHeight="1" x14ac:dyDescent="0.35">
      <c r="A63" s="45"/>
      <c r="B63" s="148"/>
      <c r="C63" s="155"/>
      <c r="D63" s="150"/>
      <c r="E63" s="151"/>
      <c r="F63" s="151"/>
      <c r="G63" s="149"/>
      <c r="H63" s="164"/>
      <c r="K63" s="160"/>
    </row>
    <row r="64" spans="1:11" ht="16.149999999999999" customHeight="1" x14ac:dyDescent="0.3">
      <c r="A64" s="45"/>
      <c r="B64" s="148"/>
      <c r="C64" s="277" t="s">
        <v>123</v>
      </c>
      <c r="D64" s="172"/>
      <c r="E64" s="160"/>
      <c r="F64" s="160"/>
      <c r="G64" s="229"/>
      <c r="H64" s="230"/>
      <c r="K64" s="160"/>
    </row>
    <row r="65" spans="1:11" ht="16.149999999999999" customHeight="1" x14ac:dyDescent="0.5">
      <c r="A65" s="45"/>
      <c r="B65" s="148"/>
      <c r="C65" s="275" t="s">
        <v>127</v>
      </c>
      <c r="D65" s="172"/>
      <c r="E65" s="264">
        <v>0</v>
      </c>
      <c r="F65" s="232"/>
      <c r="G65" s="109">
        <f>+E65/$K$10*100</f>
        <v>0</v>
      </c>
      <c r="H65" s="234" t="s">
        <v>125</v>
      </c>
      <c r="K65" s="160"/>
    </row>
    <row r="66" spans="1:11" ht="12" customHeight="1" x14ac:dyDescent="0.35">
      <c r="A66" s="45"/>
      <c r="B66" s="148"/>
      <c r="C66" s="218"/>
      <c r="D66" s="172"/>
      <c r="E66" s="232"/>
      <c r="F66" s="232"/>
      <c r="G66" s="231"/>
      <c r="H66" s="234"/>
      <c r="K66" s="160"/>
    </row>
    <row r="67" spans="1:11" ht="16.149999999999999" customHeight="1" x14ac:dyDescent="0.5">
      <c r="A67" s="45"/>
      <c r="B67" s="45"/>
      <c r="C67" s="310" t="s">
        <v>226</v>
      </c>
      <c r="D67" s="172"/>
      <c r="E67" s="109">
        <f>+E65+E43+E48</f>
        <v>0</v>
      </c>
      <c r="F67" s="160"/>
      <c r="G67" s="109">
        <f>+G43+G65+G48</f>
        <v>0</v>
      </c>
      <c r="H67" s="215"/>
      <c r="K67" s="160"/>
    </row>
    <row r="68" spans="1:11" ht="12" customHeight="1" x14ac:dyDescent="0.35">
      <c r="A68" s="45"/>
      <c r="B68" s="148"/>
      <c r="C68" s="110"/>
      <c r="D68" s="150"/>
      <c r="E68" s="151"/>
      <c r="F68" s="151"/>
      <c r="G68" s="149"/>
      <c r="H68" s="164"/>
      <c r="K68" s="160"/>
    </row>
    <row r="69" spans="1:11" ht="16.149999999999999" customHeight="1" x14ac:dyDescent="0.35">
      <c r="A69" s="45"/>
      <c r="B69" s="45"/>
      <c r="C69" s="212" t="s">
        <v>133</v>
      </c>
      <c r="D69" s="110"/>
      <c r="E69" s="50"/>
      <c r="F69" s="50"/>
      <c r="G69" s="161"/>
      <c r="H69" s="242"/>
      <c r="K69" s="160"/>
    </row>
    <row r="70" spans="1:11" ht="12" customHeight="1" x14ac:dyDescent="0.35">
      <c r="A70" s="45"/>
      <c r="B70" s="45"/>
      <c r="C70" s="212"/>
      <c r="D70" s="110"/>
      <c r="E70" s="50"/>
      <c r="F70" s="50"/>
      <c r="G70" s="161"/>
      <c r="H70" s="242"/>
      <c r="K70" s="160"/>
    </row>
    <row r="71" spans="1:11" ht="16.149999999999999" customHeight="1" x14ac:dyDescent="0.3">
      <c r="A71" s="45"/>
      <c r="B71" s="45"/>
      <c r="C71" s="277" t="s">
        <v>123</v>
      </c>
      <c r="D71" s="110"/>
      <c r="E71" s="50"/>
      <c r="F71" s="50"/>
      <c r="G71" s="161"/>
      <c r="H71" s="242"/>
      <c r="K71" s="160"/>
    </row>
    <row r="72" spans="1:11" ht="16.149999999999999" customHeight="1" x14ac:dyDescent="0.35">
      <c r="A72" s="45"/>
      <c r="B72" s="45"/>
      <c r="C72" s="275" t="s">
        <v>124</v>
      </c>
      <c r="D72" s="110"/>
      <c r="E72" s="263">
        <v>0</v>
      </c>
      <c r="F72" s="214"/>
      <c r="G72" s="214">
        <f>+E72/$K$10*100</f>
        <v>0</v>
      </c>
      <c r="H72" s="215"/>
      <c r="K72" s="160"/>
    </row>
    <row r="73" spans="1:11" ht="16.149999999999999" customHeight="1" x14ac:dyDescent="0.5">
      <c r="A73" s="45"/>
      <c r="B73" s="45"/>
      <c r="C73" s="275" t="s">
        <v>128</v>
      </c>
      <c r="D73" s="172"/>
      <c r="E73" s="261">
        <v>0</v>
      </c>
      <c r="F73" s="214"/>
      <c r="G73" s="109">
        <f>+E73/$K$10*100</f>
        <v>0</v>
      </c>
      <c r="H73" s="242"/>
      <c r="K73" s="160"/>
    </row>
    <row r="74" spans="1:11" ht="16.149999999999999" customHeight="1" x14ac:dyDescent="0.35">
      <c r="A74" s="45"/>
      <c r="B74" s="45"/>
      <c r="C74" s="311" t="s">
        <v>223</v>
      </c>
      <c r="D74" s="172"/>
      <c r="E74" s="214">
        <f>ROUND(SUM(E72:E73),0)</f>
        <v>0</v>
      </c>
      <c r="F74" s="214"/>
      <c r="G74" s="214">
        <f>ROUND((SUM(G72:G73)),2)</f>
        <v>0</v>
      </c>
      <c r="H74" s="220"/>
      <c r="K74" s="160"/>
    </row>
    <row r="75" spans="1:11" ht="12" customHeight="1" x14ac:dyDescent="0.35">
      <c r="A75" s="45"/>
      <c r="B75" s="45"/>
      <c r="C75" s="222"/>
      <c r="D75" s="172"/>
      <c r="E75" s="158"/>
      <c r="F75" s="158"/>
      <c r="G75" s="231"/>
      <c r="H75" s="220"/>
      <c r="K75" s="160"/>
    </row>
    <row r="76" spans="1:11" ht="16.149999999999999" customHeight="1" x14ac:dyDescent="0.3">
      <c r="A76" s="45"/>
      <c r="B76" s="45"/>
      <c r="C76" s="277" t="s">
        <v>123</v>
      </c>
      <c r="D76" s="110"/>
      <c r="E76" s="50"/>
      <c r="F76" s="50"/>
      <c r="G76" s="161"/>
      <c r="H76" s="242"/>
      <c r="K76" s="160"/>
    </row>
    <row r="77" spans="1:11" ht="16.149999999999999" customHeight="1" x14ac:dyDescent="0.5">
      <c r="A77" s="45"/>
      <c r="B77" s="45"/>
      <c r="C77" s="275" t="s">
        <v>127</v>
      </c>
      <c r="D77" s="172"/>
      <c r="E77" s="261">
        <v>0</v>
      </c>
      <c r="F77" s="109"/>
      <c r="G77" s="109">
        <f>+E77/$K$10*100</f>
        <v>0</v>
      </c>
      <c r="H77" s="242"/>
      <c r="K77" s="160"/>
    </row>
    <row r="78" spans="1:11" ht="12" customHeight="1" x14ac:dyDescent="0.35">
      <c r="A78" s="45"/>
      <c r="B78" s="45"/>
      <c r="C78" s="218"/>
      <c r="D78" s="110"/>
      <c r="E78" s="50"/>
      <c r="F78" s="50"/>
      <c r="G78" s="161"/>
      <c r="H78" s="242"/>
      <c r="K78" s="160"/>
    </row>
    <row r="79" spans="1:11" ht="16.149999999999999" customHeight="1" x14ac:dyDescent="0.3">
      <c r="A79" s="45"/>
      <c r="B79" s="45"/>
      <c r="C79" s="310" t="s">
        <v>227</v>
      </c>
      <c r="D79" s="172"/>
      <c r="E79" s="158"/>
      <c r="F79" s="158"/>
      <c r="G79" s="233"/>
      <c r="H79" s="242"/>
      <c r="K79" s="160"/>
    </row>
    <row r="80" spans="1:11" ht="16.149999999999999" customHeight="1" x14ac:dyDescent="0.5">
      <c r="A80" s="45"/>
      <c r="B80" s="45"/>
      <c r="C80" s="310" t="s">
        <v>228</v>
      </c>
      <c r="D80" s="172"/>
      <c r="E80" s="109">
        <f>+E77+E74</f>
        <v>0</v>
      </c>
      <c r="F80" s="160"/>
      <c r="G80" s="109">
        <f>+G74+G77</f>
        <v>0</v>
      </c>
      <c r="H80" s="215"/>
      <c r="K80" s="160"/>
    </row>
    <row r="81" spans="1:11" ht="12" customHeight="1" x14ac:dyDescent="0.35">
      <c r="A81" s="45"/>
      <c r="B81" s="45"/>
      <c r="C81" s="243"/>
      <c r="D81" s="172"/>
      <c r="E81" s="160"/>
      <c r="F81" s="160"/>
      <c r="G81" s="229"/>
      <c r="H81" s="230"/>
      <c r="K81" s="160"/>
    </row>
    <row r="82" spans="1:11" ht="16.149999999999999" customHeight="1" x14ac:dyDescent="0.35">
      <c r="A82" s="45"/>
      <c r="B82" s="148"/>
      <c r="C82" s="155" t="s">
        <v>142</v>
      </c>
      <c r="D82" s="150"/>
      <c r="E82" s="148"/>
      <c r="F82" s="148"/>
      <c r="G82" s="51"/>
      <c r="H82" s="211"/>
    </row>
    <row r="83" spans="1:11" ht="12" customHeight="1" x14ac:dyDescent="0.35">
      <c r="A83" s="45"/>
      <c r="B83" s="148"/>
      <c r="C83" s="110"/>
      <c r="D83" s="150"/>
      <c r="E83" s="148"/>
      <c r="F83" s="148"/>
      <c r="G83" s="51"/>
      <c r="H83" s="211"/>
    </row>
    <row r="84" spans="1:11" ht="16.149999999999999" customHeight="1" x14ac:dyDescent="0.35">
      <c r="A84" s="45"/>
      <c r="B84" s="148"/>
      <c r="C84" s="155" t="s">
        <v>134</v>
      </c>
      <c r="D84" s="150"/>
      <c r="E84" s="148"/>
      <c r="F84" s="148"/>
      <c r="G84" s="51"/>
      <c r="H84" s="211"/>
    </row>
    <row r="85" spans="1:11" ht="12" customHeight="1" x14ac:dyDescent="0.35">
      <c r="A85" s="45"/>
      <c r="B85" s="148"/>
      <c r="C85" s="110"/>
      <c r="D85" s="150"/>
      <c r="E85" s="148"/>
      <c r="F85" s="148"/>
      <c r="G85" s="51"/>
      <c r="H85" s="211"/>
    </row>
    <row r="86" spans="1:11" ht="16.149999999999999" customHeight="1" x14ac:dyDescent="0.3">
      <c r="A86" s="45"/>
      <c r="B86" s="148"/>
      <c r="C86" s="277" t="s">
        <v>123</v>
      </c>
      <c r="D86" s="110"/>
      <c r="E86" s="50"/>
      <c r="F86" s="50"/>
      <c r="G86" s="229"/>
      <c r="H86" s="211"/>
    </row>
    <row r="87" spans="1:11" ht="16.149999999999999" customHeight="1" x14ac:dyDescent="0.35">
      <c r="A87" s="45"/>
      <c r="B87" s="148"/>
      <c r="C87" s="275" t="s">
        <v>127</v>
      </c>
      <c r="D87" s="110"/>
      <c r="E87" s="263">
        <v>0</v>
      </c>
      <c r="F87" s="214"/>
      <c r="G87" s="214">
        <f>+E87/$K$10*100</f>
        <v>0</v>
      </c>
      <c r="H87" s="215"/>
    </row>
    <row r="88" spans="1:11" ht="12" customHeight="1" x14ac:dyDescent="0.35">
      <c r="A88" s="45"/>
      <c r="B88" s="148"/>
      <c r="C88" s="110"/>
      <c r="D88" s="150"/>
      <c r="E88" s="214"/>
      <c r="F88" s="214"/>
      <c r="G88" s="214"/>
      <c r="H88" s="211"/>
    </row>
    <row r="89" spans="1:11" ht="16.149999999999999" customHeight="1" x14ac:dyDescent="0.35">
      <c r="A89" s="45"/>
      <c r="B89" s="148"/>
      <c r="C89" s="277" t="s">
        <v>123</v>
      </c>
      <c r="D89" s="110"/>
      <c r="E89" s="214"/>
      <c r="F89" s="214"/>
      <c r="G89" s="214"/>
      <c r="H89" s="211"/>
    </row>
    <row r="90" spans="1:11" ht="16.149999999999999" customHeight="1" x14ac:dyDescent="0.5">
      <c r="A90" s="45"/>
      <c r="B90" s="45"/>
      <c r="C90" s="275" t="s">
        <v>127</v>
      </c>
      <c r="D90" s="110"/>
      <c r="E90" s="261">
        <v>0</v>
      </c>
      <c r="F90" s="109"/>
      <c r="G90" s="109">
        <f>+E90/$K$10*100</f>
        <v>0</v>
      </c>
      <c r="H90" s="244"/>
      <c r="K90" s="160"/>
    </row>
    <row r="91" spans="1:11" ht="12" customHeight="1" x14ac:dyDescent="0.5">
      <c r="A91" s="45"/>
      <c r="B91" s="45"/>
      <c r="C91" s="218"/>
      <c r="D91" s="110"/>
      <c r="E91" s="109"/>
      <c r="F91" s="109"/>
      <c r="G91" s="109"/>
      <c r="H91" s="244"/>
      <c r="K91" s="160"/>
    </row>
    <row r="92" spans="1:11" ht="16.149999999999999" customHeight="1" x14ac:dyDescent="0.3">
      <c r="A92" s="45"/>
      <c r="B92" s="45"/>
      <c r="C92" s="310" t="s">
        <v>229</v>
      </c>
      <c r="D92" s="110"/>
      <c r="E92" s="169"/>
      <c r="F92" s="169"/>
      <c r="G92" s="169"/>
      <c r="H92" s="169"/>
      <c r="K92" s="160"/>
    </row>
    <row r="93" spans="1:11" ht="16.149999999999999" customHeight="1" x14ac:dyDescent="0.5">
      <c r="A93" s="45"/>
      <c r="B93" s="45"/>
      <c r="C93" s="310" t="s">
        <v>228</v>
      </c>
      <c r="D93" s="110"/>
      <c r="E93" s="245">
        <f>+E90+E87</f>
        <v>0</v>
      </c>
      <c r="F93" s="109"/>
      <c r="G93" s="109">
        <f>+G90+G87</f>
        <v>0</v>
      </c>
      <c r="H93" s="215" t="s">
        <v>125</v>
      </c>
      <c r="K93" s="160"/>
    </row>
    <row r="94" spans="1:11" ht="15.75" customHeight="1" x14ac:dyDescent="0.35">
      <c r="A94" s="45"/>
      <c r="B94" s="45"/>
      <c r="C94" s="135"/>
      <c r="D94" s="172"/>
      <c r="E94" s="246"/>
      <c r="F94" s="246"/>
      <c r="G94" s="233"/>
      <c r="H94" s="216"/>
      <c r="K94" s="157"/>
    </row>
    <row r="95" spans="1:11" ht="19.899999999999999" customHeight="1" x14ac:dyDescent="0.35">
      <c r="A95" s="333" t="s">
        <v>44</v>
      </c>
      <c r="B95" s="333"/>
      <c r="C95" s="333"/>
      <c r="D95" s="333"/>
      <c r="E95" s="333"/>
      <c r="F95" s="333"/>
      <c r="G95" s="333"/>
      <c r="H95" s="333"/>
      <c r="K95" s="157"/>
    </row>
    <row r="96" spans="1:11" ht="12" customHeight="1" x14ac:dyDescent="0.35">
      <c r="A96" s="204"/>
      <c r="B96" s="204"/>
      <c r="C96" s="204"/>
      <c r="D96" s="204"/>
      <c r="E96" s="204"/>
      <c r="F96" s="204"/>
      <c r="G96" s="204"/>
      <c r="H96" s="204"/>
      <c r="K96" s="157"/>
    </row>
    <row r="97" spans="1:11" ht="15.75" customHeight="1" x14ac:dyDescent="0.3">
      <c r="A97" s="338" t="s">
        <v>130</v>
      </c>
      <c r="B97" s="338"/>
      <c r="C97" s="338"/>
      <c r="D97" s="338"/>
      <c r="E97" s="338"/>
      <c r="F97" s="338"/>
      <c r="G97" s="338"/>
      <c r="H97" s="338"/>
      <c r="K97" s="157"/>
    </row>
    <row r="98" spans="1:11" ht="12" customHeight="1" x14ac:dyDescent="0.3">
      <c r="A98" s="205"/>
      <c r="B98" s="205"/>
      <c r="C98" s="205"/>
      <c r="D98" s="205"/>
      <c r="E98" s="205"/>
      <c r="F98" s="205"/>
      <c r="G98" s="205"/>
      <c r="H98" s="205"/>
      <c r="K98" s="157"/>
    </row>
    <row r="99" spans="1:11" ht="15.75" customHeight="1" thickBot="1" x14ac:dyDescent="0.35">
      <c r="A99" s="339" t="str">
        <f>+A54</f>
        <v>DECEMBER 31, 20XX</v>
      </c>
      <c r="B99" s="339"/>
      <c r="C99" s="339"/>
      <c r="D99" s="339"/>
      <c r="E99" s="339"/>
      <c r="F99" s="339"/>
      <c r="G99" s="339"/>
      <c r="H99" s="339"/>
      <c r="K99" s="157"/>
    </row>
    <row r="100" spans="1:11" ht="15.75" customHeight="1" x14ac:dyDescent="0.3">
      <c r="A100" s="309"/>
      <c r="B100" s="309"/>
      <c r="C100" s="309"/>
      <c r="D100" s="309"/>
      <c r="E100" s="309"/>
      <c r="F100" s="309"/>
      <c r="G100" s="309"/>
      <c r="H100" s="309"/>
      <c r="K100" s="157"/>
    </row>
    <row r="101" spans="1:11" ht="15.75" customHeight="1" x14ac:dyDescent="0.35">
      <c r="A101" s="236"/>
      <c r="B101" s="237"/>
      <c r="C101" s="236"/>
      <c r="D101" s="237"/>
      <c r="E101" s="238"/>
      <c r="F101" s="238"/>
      <c r="G101" s="341" t="s">
        <v>31</v>
      </c>
      <c r="H101" s="341"/>
      <c r="K101" s="157"/>
    </row>
    <row r="102" spans="1:11" ht="15.75" customHeight="1" x14ac:dyDescent="0.35">
      <c r="A102" s="208" t="s">
        <v>120</v>
      </c>
      <c r="B102" s="208"/>
      <c r="C102" s="208"/>
      <c r="D102" s="208"/>
      <c r="E102" s="280" t="s">
        <v>192</v>
      </c>
      <c r="F102" s="208"/>
      <c r="G102" s="340" t="s">
        <v>164</v>
      </c>
      <c r="H102" s="341"/>
      <c r="K102" s="157"/>
    </row>
    <row r="103" spans="1:11" ht="15.75" customHeight="1" x14ac:dyDescent="0.35">
      <c r="A103" s="209" t="s">
        <v>29</v>
      </c>
      <c r="B103" s="208"/>
      <c r="C103" s="209" t="s">
        <v>30</v>
      </c>
      <c r="D103" s="208"/>
      <c r="E103" s="293" t="s">
        <v>197</v>
      </c>
      <c r="F103" s="208"/>
      <c r="G103" s="342" t="s">
        <v>165</v>
      </c>
      <c r="H103" s="343"/>
      <c r="K103" s="157"/>
    </row>
    <row r="104" spans="1:11" ht="15.75" customHeight="1" x14ac:dyDescent="0.35">
      <c r="A104" s="239"/>
      <c r="B104" s="239"/>
      <c r="C104" s="239"/>
      <c r="D104" s="239"/>
      <c r="E104" s="240"/>
      <c r="F104" s="240"/>
      <c r="G104" s="241"/>
      <c r="H104" s="188"/>
      <c r="K104" s="157"/>
    </row>
    <row r="105" spans="1:11" ht="15.75" customHeight="1" x14ac:dyDescent="0.35">
      <c r="A105" s="239"/>
      <c r="B105" s="239"/>
      <c r="C105" s="155" t="s">
        <v>131</v>
      </c>
      <c r="D105" s="239"/>
      <c r="E105" s="240"/>
      <c r="F105" s="240"/>
      <c r="G105" s="241"/>
      <c r="H105" s="188"/>
      <c r="K105" s="157"/>
    </row>
    <row r="106" spans="1:11" ht="15.75" customHeight="1" x14ac:dyDescent="0.35">
      <c r="A106" s="239"/>
      <c r="B106" s="239"/>
      <c r="C106" s="155"/>
      <c r="D106" s="239"/>
      <c r="E106" s="240"/>
      <c r="F106" s="240"/>
      <c r="G106" s="241"/>
      <c r="H106" s="188"/>
      <c r="K106" s="157"/>
    </row>
    <row r="107" spans="1:11" ht="15.75" customHeight="1" x14ac:dyDescent="0.35">
      <c r="A107" s="45"/>
      <c r="B107" s="148"/>
      <c r="C107" s="155" t="s">
        <v>143</v>
      </c>
      <c r="D107" s="150"/>
      <c r="E107" s="151"/>
      <c r="F107" s="151"/>
      <c r="G107" s="149"/>
      <c r="H107" s="164"/>
      <c r="K107" s="157"/>
    </row>
    <row r="108" spans="1:11" ht="15.75" customHeight="1" x14ac:dyDescent="0.35">
      <c r="A108" s="45"/>
      <c r="B108" s="148"/>
      <c r="C108" s="155"/>
      <c r="D108" s="150"/>
      <c r="E108" s="151"/>
      <c r="F108" s="151"/>
      <c r="G108" s="149"/>
      <c r="H108" s="164"/>
      <c r="K108" s="157"/>
    </row>
    <row r="109" spans="1:11" ht="15.75" customHeight="1" x14ac:dyDescent="0.35">
      <c r="A109" s="45"/>
      <c r="B109" s="45"/>
      <c r="C109" s="155" t="s">
        <v>135</v>
      </c>
      <c r="D109" s="110"/>
      <c r="E109" s="219"/>
      <c r="F109" s="219"/>
      <c r="G109" s="231"/>
      <c r="H109" s="244"/>
      <c r="K109" s="160"/>
    </row>
    <row r="110" spans="1:11" ht="15.75" customHeight="1" x14ac:dyDescent="0.35">
      <c r="A110" s="45"/>
      <c r="B110" s="45"/>
      <c r="C110" s="155"/>
      <c r="D110" s="110"/>
      <c r="E110" s="219"/>
      <c r="F110" s="219"/>
      <c r="G110" s="231"/>
      <c r="H110" s="244"/>
      <c r="K110" s="160"/>
    </row>
    <row r="111" spans="1:11" ht="15.75" customHeight="1" x14ac:dyDescent="0.3">
      <c r="A111" s="45"/>
      <c r="B111" s="45"/>
      <c r="C111" s="277" t="s">
        <v>123</v>
      </c>
      <c r="D111" s="110"/>
      <c r="E111" s="150"/>
      <c r="F111" s="150"/>
      <c r="G111" s="150"/>
      <c r="H111" s="150"/>
      <c r="K111" s="160"/>
    </row>
    <row r="112" spans="1:11" ht="15.75" customHeight="1" x14ac:dyDescent="0.35">
      <c r="A112" s="45"/>
      <c r="B112" s="45"/>
      <c r="C112" s="275" t="s">
        <v>128</v>
      </c>
      <c r="D112" s="110"/>
      <c r="E112" s="262">
        <v>0</v>
      </c>
      <c r="F112" s="214"/>
      <c r="G112" s="214">
        <f>+E112/$K$10*100</f>
        <v>0</v>
      </c>
      <c r="H112" s="234" t="s">
        <v>125</v>
      </c>
      <c r="K112" s="160"/>
    </row>
    <row r="113" spans="1:11" ht="15.75" customHeight="1" x14ac:dyDescent="0.35">
      <c r="A113" s="45"/>
      <c r="B113" s="45"/>
      <c r="C113" s="275" t="s">
        <v>128</v>
      </c>
      <c r="D113" s="110"/>
      <c r="E113" s="260">
        <v>0</v>
      </c>
      <c r="F113" s="214"/>
      <c r="G113" s="214">
        <f>+E113/$K$10*100</f>
        <v>0</v>
      </c>
      <c r="H113" s="150"/>
      <c r="K113" s="160"/>
    </row>
    <row r="114" spans="1:11" ht="15.75" customHeight="1" x14ac:dyDescent="0.35">
      <c r="A114" s="45"/>
      <c r="B114" s="45"/>
      <c r="C114" s="275" t="s">
        <v>128</v>
      </c>
      <c r="D114" s="110"/>
      <c r="E114" s="260"/>
      <c r="F114" s="214"/>
      <c r="G114" s="214"/>
      <c r="H114" s="234"/>
      <c r="K114" s="160"/>
    </row>
    <row r="115" spans="1:11" ht="15.75" customHeight="1" x14ac:dyDescent="0.35">
      <c r="A115" s="217" t="s">
        <v>136</v>
      </c>
      <c r="B115" s="45"/>
      <c r="C115" s="276" t="s">
        <v>157</v>
      </c>
      <c r="D115" s="110"/>
      <c r="E115" s="214">
        <v>0</v>
      </c>
      <c r="F115" s="214"/>
      <c r="G115" s="214">
        <f>+E115/$K$10*100</f>
        <v>0</v>
      </c>
      <c r="H115" s="234"/>
      <c r="K115" s="160"/>
    </row>
    <row r="116" spans="1:11" ht="15.75" customHeight="1" x14ac:dyDescent="0.35">
      <c r="A116" s="217"/>
      <c r="B116" s="45"/>
      <c r="C116" s="276" t="s">
        <v>158</v>
      </c>
      <c r="D116" s="110"/>
      <c r="E116" s="214"/>
      <c r="F116" s="214"/>
      <c r="G116" s="214"/>
      <c r="H116" s="234"/>
      <c r="K116" s="160"/>
    </row>
    <row r="117" spans="1:11" ht="17" x14ac:dyDescent="0.5">
      <c r="A117" s="217"/>
      <c r="B117" s="45"/>
      <c r="C117" s="276" t="s">
        <v>156</v>
      </c>
      <c r="D117" s="110"/>
      <c r="E117" s="247">
        <v>0</v>
      </c>
      <c r="F117" s="235"/>
      <c r="G117" s="109">
        <f>+E117/$K$10*100</f>
        <v>0</v>
      </c>
      <c r="H117" s="169"/>
      <c r="K117" s="160"/>
    </row>
    <row r="118" spans="1:11" ht="15.75" customHeight="1" x14ac:dyDescent="0.35">
      <c r="A118" s="45"/>
      <c r="B118" s="45"/>
      <c r="C118" s="155"/>
      <c r="D118" s="172"/>
      <c r="E118" s="246"/>
      <c r="F118" s="246"/>
      <c r="G118" s="233"/>
      <c r="H118" s="216"/>
      <c r="K118" s="157"/>
    </row>
    <row r="119" spans="1:11" ht="17" x14ac:dyDescent="0.5">
      <c r="A119" s="45"/>
      <c r="B119" s="45"/>
      <c r="C119" s="310" t="s">
        <v>230</v>
      </c>
      <c r="D119" s="172"/>
      <c r="E119" s="247">
        <v>0</v>
      </c>
      <c r="F119" s="109"/>
      <c r="G119" s="109">
        <v>0</v>
      </c>
      <c r="H119" s="234"/>
      <c r="K119" s="160"/>
    </row>
    <row r="120" spans="1:11" ht="15.75" customHeight="1" x14ac:dyDescent="0.35">
      <c r="A120" s="45"/>
      <c r="B120" s="45"/>
      <c r="C120" s="248"/>
      <c r="D120" s="172"/>
      <c r="E120" s="158"/>
      <c r="F120" s="158"/>
      <c r="G120" s="233"/>
      <c r="H120" s="220"/>
      <c r="K120" s="160"/>
    </row>
    <row r="121" spans="1:11" ht="15.75" customHeight="1" x14ac:dyDescent="0.3">
      <c r="A121" s="45"/>
      <c r="B121" s="45"/>
      <c r="C121" s="310" t="s">
        <v>231</v>
      </c>
      <c r="D121" s="172"/>
      <c r="E121" s="169"/>
      <c r="F121" s="169"/>
      <c r="G121" s="169"/>
      <c r="H121" s="234"/>
      <c r="K121" s="160"/>
    </row>
    <row r="122" spans="1:11" ht="17" x14ac:dyDescent="0.5">
      <c r="A122" s="45"/>
      <c r="B122" s="45"/>
      <c r="C122" s="310" t="s">
        <v>228</v>
      </c>
      <c r="D122" s="172"/>
      <c r="E122" s="247">
        <f>+E119+E93</f>
        <v>0</v>
      </c>
      <c r="F122" s="160"/>
      <c r="G122" s="109">
        <f>+G119+G93</f>
        <v>0</v>
      </c>
      <c r="H122" s="234"/>
      <c r="K122" s="160"/>
    </row>
    <row r="123" spans="1:11" ht="15.75" customHeight="1" x14ac:dyDescent="0.35">
      <c r="A123" s="45"/>
      <c r="B123" s="45"/>
      <c r="C123" s="243"/>
      <c r="D123" s="172"/>
      <c r="E123" s="160"/>
      <c r="F123" s="160"/>
      <c r="G123" s="229"/>
      <c r="H123" s="230"/>
      <c r="K123" s="160"/>
    </row>
    <row r="124" spans="1:11" ht="15.75" customHeight="1" x14ac:dyDescent="0.35">
      <c r="A124" s="45"/>
      <c r="B124" s="45"/>
      <c r="C124" s="155" t="s">
        <v>137</v>
      </c>
      <c r="D124" s="172"/>
      <c r="E124" s="160"/>
      <c r="F124" s="160"/>
      <c r="G124" s="229"/>
      <c r="H124" s="230"/>
      <c r="K124" s="160"/>
    </row>
    <row r="125" spans="1:11" ht="15.75" customHeight="1" x14ac:dyDescent="0.35">
      <c r="A125" s="45"/>
      <c r="B125" s="45"/>
      <c r="C125" s="249"/>
      <c r="D125" s="172"/>
      <c r="E125" s="160"/>
      <c r="F125" s="160"/>
      <c r="G125" s="229"/>
      <c r="H125" s="230"/>
      <c r="K125" s="160"/>
    </row>
    <row r="126" spans="1:11" ht="15.75" customHeight="1" x14ac:dyDescent="0.3">
      <c r="A126" s="45"/>
      <c r="B126" s="45"/>
      <c r="C126" s="277" t="s">
        <v>123</v>
      </c>
      <c r="D126" s="110"/>
      <c r="E126" s="50"/>
      <c r="F126" s="50"/>
      <c r="G126" s="161"/>
      <c r="H126" s="230"/>
      <c r="K126" s="160"/>
    </row>
    <row r="127" spans="1:11" ht="15.75" customHeight="1" x14ac:dyDescent="0.35">
      <c r="A127" s="45"/>
      <c r="B127" s="45"/>
      <c r="C127" s="275" t="s">
        <v>124</v>
      </c>
      <c r="D127" s="110"/>
      <c r="E127" s="260">
        <v>0</v>
      </c>
      <c r="F127" s="214"/>
      <c r="G127" s="214">
        <f>+E127/$K$10*100</f>
        <v>0</v>
      </c>
      <c r="H127" s="215"/>
      <c r="K127" s="160"/>
    </row>
    <row r="128" spans="1:11" ht="17" x14ac:dyDescent="0.5">
      <c r="A128" s="45"/>
      <c r="B128" s="45"/>
      <c r="C128" s="275" t="s">
        <v>128</v>
      </c>
      <c r="D128" s="172"/>
      <c r="E128" s="261">
        <v>0</v>
      </c>
      <c r="F128" s="109"/>
      <c r="G128" s="109">
        <f>+E128/$K$10*100</f>
        <v>0</v>
      </c>
      <c r="H128" s="230"/>
      <c r="K128" s="160"/>
    </row>
    <row r="129" spans="1:11" ht="15.75" customHeight="1" x14ac:dyDescent="0.35">
      <c r="A129" s="45"/>
      <c r="B129" s="45"/>
      <c r="C129" s="311" t="s">
        <v>223</v>
      </c>
      <c r="D129" s="172"/>
      <c r="E129" s="214">
        <f>ROUND(SUM(E127:E128),0)</f>
        <v>0</v>
      </c>
      <c r="F129" s="214"/>
      <c r="G129" s="214">
        <f>ROUND((SUM(G127:G128)),2)</f>
        <v>0</v>
      </c>
      <c r="H129" s="230"/>
      <c r="K129" s="160"/>
    </row>
    <row r="130" spans="1:11" ht="15.75" customHeight="1" x14ac:dyDescent="0.35">
      <c r="A130" s="45"/>
      <c r="B130" s="45"/>
      <c r="C130" s="243"/>
      <c r="D130" s="172"/>
      <c r="E130" s="214"/>
      <c r="F130" s="214"/>
      <c r="G130" s="214"/>
      <c r="H130" s="230"/>
      <c r="K130" s="160"/>
    </row>
    <row r="131" spans="1:11" ht="15.75" customHeight="1" x14ac:dyDescent="0.35">
      <c r="A131" s="45"/>
      <c r="B131" s="45"/>
      <c r="C131" s="277" t="s">
        <v>123</v>
      </c>
      <c r="D131" s="110"/>
      <c r="E131" s="214"/>
      <c r="F131" s="214"/>
      <c r="G131" s="214"/>
      <c r="H131" s="230"/>
      <c r="K131" s="160"/>
    </row>
    <row r="132" spans="1:11" ht="17" x14ac:dyDescent="0.5">
      <c r="A132" s="45"/>
      <c r="B132" s="45"/>
      <c r="C132" s="275" t="s">
        <v>124</v>
      </c>
      <c r="D132" s="110"/>
      <c r="E132" s="261">
        <v>0</v>
      </c>
      <c r="F132" s="109"/>
      <c r="G132" s="109">
        <f>+E132/$K$10*100</f>
        <v>0</v>
      </c>
      <c r="H132" s="230"/>
      <c r="K132" s="160"/>
    </row>
    <row r="133" spans="1:11" ht="15.75" customHeight="1" x14ac:dyDescent="0.35">
      <c r="A133" s="45"/>
      <c r="B133" s="45"/>
      <c r="C133" s="213"/>
      <c r="D133" s="110"/>
      <c r="E133" s="219"/>
      <c r="F133" s="219"/>
      <c r="G133" s="231"/>
      <c r="H133" s="230"/>
      <c r="K133" s="160"/>
    </row>
    <row r="134" spans="1:11" ht="17" x14ac:dyDescent="0.5">
      <c r="A134" s="45"/>
      <c r="B134" s="45"/>
      <c r="C134" s="310" t="s">
        <v>232</v>
      </c>
      <c r="D134" s="172"/>
      <c r="E134" s="109">
        <f>+E132+E129</f>
        <v>0</v>
      </c>
      <c r="F134" s="160"/>
      <c r="G134" s="109">
        <f>+G129+G132</f>
        <v>0</v>
      </c>
      <c r="H134" s="215"/>
      <c r="K134" s="160"/>
    </row>
    <row r="135" spans="1:11" ht="15.75" customHeight="1" x14ac:dyDescent="0.5">
      <c r="A135" s="45"/>
      <c r="B135" s="45"/>
      <c r="C135" s="250"/>
      <c r="D135" s="172"/>
      <c r="E135" s="227"/>
      <c r="F135" s="160"/>
      <c r="G135" s="228"/>
      <c r="H135" s="230"/>
      <c r="K135" s="160"/>
    </row>
    <row r="136" spans="1:11" ht="15.75" customHeight="1" x14ac:dyDescent="0.5">
      <c r="A136" s="45"/>
      <c r="B136" s="45"/>
      <c r="C136" s="310" t="s">
        <v>233</v>
      </c>
      <c r="D136" s="172"/>
      <c r="E136" s="227"/>
      <c r="F136" s="160"/>
      <c r="G136" s="228"/>
      <c r="H136" s="230"/>
      <c r="K136" s="160"/>
    </row>
    <row r="137" spans="1:11" ht="17" x14ac:dyDescent="0.5">
      <c r="A137" s="45"/>
      <c r="B137" s="45"/>
      <c r="C137" s="310" t="s">
        <v>234</v>
      </c>
      <c r="D137" s="172"/>
      <c r="E137" s="227">
        <f>+E80+E38+E67+E134+E122</f>
        <v>0</v>
      </c>
      <c r="F137" s="158"/>
      <c r="G137" s="228">
        <f>+G38+G80+G67+G134+G122</f>
        <v>0</v>
      </c>
      <c r="H137" s="224" t="s">
        <v>125</v>
      </c>
      <c r="K137" s="48"/>
    </row>
    <row r="138" spans="1:11" ht="15.75" customHeight="1" x14ac:dyDescent="0.35">
      <c r="A138" s="45"/>
      <c r="B138" s="45"/>
      <c r="C138" s="110"/>
      <c r="D138" s="172"/>
      <c r="E138" s="48"/>
      <c r="F138" s="48"/>
      <c r="G138" s="174"/>
      <c r="H138" s="224"/>
      <c r="K138" s="48"/>
    </row>
    <row r="139" spans="1:11" ht="19.899999999999999" customHeight="1" x14ac:dyDescent="0.35">
      <c r="A139" s="333" t="s">
        <v>44</v>
      </c>
      <c r="B139" s="333"/>
      <c r="C139" s="333"/>
      <c r="D139" s="333"/>
      <c r="E139" s="333"/>
      <c r="F139" s="333"/>
      <c r="G139" s="333"/>
      <c r="H139" s="333"/>
      <c r="K139" s="48"/>
    </row>
    <row r="140" spans="1:11" ht="12" customHeight="1" x14ac:dyDescent="0.35">
      <c r="A140" s="204"/>
      <c r="B140" s="204"/>
      <c r="C140" s="204"/>
      <c r="D140" s="204"/>
      <c r="E140" s="204"/>
      <c r="F140" s="204"/>
      <c r="G140" s="204"/>
      <c r="H140" s="204"/>
      <c r="K140" s="48"/>
    </row>
    <row r="141" spans="1:11" ht="15.75" customHeight="1" x14ac:dyDescent="0.3">
      <c r="A141" s="338" t="s">
        <v>130</v>
      </c>
      <c r="B141" s="338"/>
      <c r="C141" s="338"/>
      <c r="D141" s="338"/>
      <c r="E141" s="338"/>
      <c r="F141" s="338"/>
      <c r="G141" s="338"/>
      <c r="H141" s="338"/>
      <c r="K141" s="48"/>
    </row>
    <row r="142" spans="1:11" ht="12" customHeight="1" x14ac:dyDescent="0.3">
      <c r="A142" s="205"/>
      <c r="B142" s="205"/>
      <c r="C142" s="205"/>
      <c r="D142" s="205"/>
      <c r="E142" s="205"/>
      <c r="F142" s="205"/>
      <c r="G142" s="205"/>
      <c r="H142" s="205"/>
      <c r="K142" s="48"/>
    </row>
    <row r="143" spans="1:11" ht="15.75" customHeight="1" thickBot="1" x14ac:dyDescent="0.35">
      <c r="A143" s="339" t="str">
        <f>+A99</f>
        <v>DECEMBER 31, 20XX</v>
      </c>
      <c r="B143" s="339"/>
      <c r="C143" s="339"/>
      <c r="D143" s="339"/>
      <c r="E143" s="339"/>
      <c r="F143" s="339"/>
      <c r="G143" s="339"/>
      <c r="H143" s="339"/>
      <c r="K143" s="48"/>
    </row>
    <row r="144" spans="1:11" ht="15.75" customHeight="1" x14ac:dyDescent="0.3">
      <c r="A144" s="309"/>
      <c r="B144" s="309"/>
      <c r="C144" s="309"/>
      <c r="D144" s="309"/>
      <c r="E144" s="309"/>
      <c r="F144" s="309"/>
      <c r="G144" s="309"/>
      <c r="H144" s="309"/>
      <c r="K144" s="48"/>
    </row>
    <row r="145" spans="1:11" ht="15.75" customHeight="1" x14ac:dyDescent="0.35">
      <c r="A145" s="236"/>
      <c r="B145" s="237"/>
      <c r="C145" s="236"/>
      <c r="D145" s="237"/>
      <c r="E145" s="238"/>
      <c r="F145" s="238"/>
      <c r="G145" s="341" t="s">
        <v>31</v>
      </c>
      <c r="H145" s="341"/>
      <c r="K145" s="48"/>
    </row>
    <row r="146" spans="1:11" ht="15.75" customHeight="1" x14ac:dyDescent="0.35">
      <c r="A146" s="208" t="s">
        <v>120</v>
      </c>
      <c r="B146" s="208"/>
      <c r="C146" s="208"/>
      <c r="D146" s="208"/>
      <c r="E146" s="280" t="s">
        <v>192</v>
      </c>
      <c r="F146" s="208"/>
      <c r="G146" s="340" t="s">
        <v>164</v>
      </c>
      <c r="H146" s="341"/>
      <c r="K146" s="48"/>
    </row>
    <row r="147" spans="1:11" ht="15.75" customHeight="1" x14ac:dyDescent="0.35">
      <c r="A147" s="209" t="s">
        <v>29</v>
      </c>
      <c r="B147" s="208"/>
      <c r="C147" s="209" t="s">
        <v>30</v>
      </c>
      <c r="D147" s="208"/>
      <c r="E147" s="293" t="s">
        <v>197</v>
      </c>
      <c r="F147" s="208"/>
      <c r="G147" s="342" t="s">
        <v>165</v>
      </c>
      <c r="H147" s="343"/>
      <c r="K147" s="48"/>
    </row>
    <row r="148" spans="1:11" ht="15.75" customHeight="1" x14ac:dyDescent="0.35">
      <c r="A148" s="239"/>
      <c r="B148" s="239"/>
      <c r="C148" s="239"/>
      <c r="D148" s="239"/>
      <c r="E148" s="240"/>
      <c r="F148" s="240"/>
      <c r="G148" s="241"/>
      <c r="H148" s="188"/>
      <c r="K148" s="48"/>
    </row>
    <row r="149" spans="1:11" ht="15.75" customHeight="1" x14ac:dyDescent="0.35">
      <c r="A149" s="239"/>
      <c r="B149" s="239"/>
      <c r="C149" s="155"/>
      <c r="D149" s="239"/>
      <c r="E149" s="240"/>
      <c r="F149" s="240"/>
      <c r="G149" s="241"/>
      <c r="H149" s="188"/>
      <c r="K149" s="48"/>
    </row>
    <row r="150" spans="1:11" ht="15.75" customHeight="1" x14ac:dyDescent="0.35">
      <c r="A150" s="45"/>
      <c r="B150" s="45"/>
      <c r="C150" s="155" t="s">
        <v>138</v>
      </c>
      <c r="D150" s="172"/>
      <c r="E150" s="165"/>
      <c r="F150" s="165"/>
      <c r="G150" s="251"/>
      <c r="H150" s="252"/>
      <c r="K150" s="165"/>
    </row>
    <row r="151" spans="1:11" ht="15.75" customHeight="1" x14ac:dyDescent="0.35">
      <c r="A151" s="45"/>
      <c r="B151" s="45"/>
      <c r="C151" s="155"/>
      <c r="D151" s="172"/>
      <c r="E151" s="165"/>
      <c r="F151" s="165"/>
      <c r="G151" s="251"/>
      <c r="H151" s="252"/>
      <c r="K151" s="165"/>
    </row>
    <row r="152" spans="1:11" ht="15.75" customHeight="1" x14ac:dyDescent="0.3">
      <c r="A152" s="45"/>
      <c r="B152" s="148"/>
      <c r="C152" s="277" t="s">
        <v>123</v>
      </c>
      <c r="D152" s="253"/>
      <c r="E152" s="154"/>
      <c r="F152" s="154"/>
      <c r="G152" s="174"/>
      <c r="H152" s="224"/>
    </row>
    <row r="153" spans="1:11" ht="15.75" customHeight="1" x14ac:dyDescent="0.35">
      <c r="A153" s="45"/>
      <c r="B153" s="45"/>
      <c r="C153" s="275" t="s">
        <v>124</v>
      </c>
      <c r="D153" s="172"/>
      <c r="E153" s="262">
        <v>0</v>
      </c>
      <c r="F153" s="214"/>
      <c r="G153" s="214">
        <f>+E153/$K$10*100</f>
        <v>0</v>
      </c>
      <c r="H153" s="224" t="s">
        <v>125</v>
      </c>
      <c r="K153" s="165"/>
    </row>
    <row r="154" spans="1:11" ht="17" x14ac:dyDescent="0.5">
      <c r="A154" s="45"/>
      <c r="B154" s="45"/>
      <c r="C154" s="275" t="s">
        <v>128</v>
      </c>
      <c r="D154" s="172"/>
      <c r="E154" s="261">
        <v>0</v>
      </c>
      <c r="F154" s="109"/>
      <c r="G154" s="109">
        <f>+E154/$K$10*100</f>
        <v>0</v>
      </c>
      <c r="H154" s="223"/>
      <c r="K154" s="232"/>
    </row>
    <row r="155" spans="1:11" ht="15.75" customHeight="1" x14ac:dyDescent="0.35">
      <c r="A155" s="45"/>
      <c r="B155" s="45"/>
      <c r="C155" s="311" t="s">
        <v>235</v>
      </c>
      <c r="D155" s="172"/>
      <c r="E155" s="214">
        <f>ROUND(SUM(E153:E154),0)</f>
        <v>0</v>
      </c>
      <c r="F155" s="214"/>
      <c r="G155" s="214">
        <f>ROUND((SUM(G153:G154)),2)</f>
        <v>0</v>
      </c>
      <c r="H155" s="220"/>
      <c r="K155" s="160"/>
    </row>
    <row r="156" spans="1:11" ht="15.75" customHeight="1" x14ac:dyDescent="0.35">
      <c r="A156" s="45"/>
      <c r="B156" s="45"/>
      <c r="C156" s="110"/>
      <c r="D156" s="172"/>
      <c r="E156" s="214"/>
      <c r="F156" s="214"/>
      <c r="G156" s="214"/>
      <c r="H156" s="252"/>
      <c r="K156" s="165"/>
    </row>
    <row r="157" spans="1:11" ht="15.75" customHeight="1" x14ac:dyDescent="0.35">
      <c r="A157" s="45"/>
      <c r="B157" s="45"/>
      <c r="C157" s="277" t="s">
        <v>123</v>
      </c>
      <c r="D157" s="110"/>
      <c r="E157" s="214"/>
      <c r="F157" s="214"/>
      <c r="G157" s="214"/>
      <c r="H157" s="252"/>
      <c r="K157" s="165"/>
    </row>
    <row r="158" spans="1:11" ht="15.75" customHeight="1" x14ac:dyDescent="0.35">
      <c r="A158" s="45"/>
      <c r="B158" s="45"/>
      <c r="C158" s="275" t="s">
        <v>124</v>
      </c>
      <c r="D158" s="172"/>
      <c r="E158" s="260">
        <v>0</v>
      </c>
      <c r="F158" s="214"/>
      <c r="G158" s="214">
        <f>+E158/$K$10*100</f>
        <v>0</v>
      </c>
      <c r="H158" s="252"/>
      <c r="K158" s="165"/>
    </row>
    <row r="159" spans="1:11" ht="15.75" customHeight="1" x14ac:dyDescent="0.35">
      <c r="A159" s="45"/>
      <c r="B159" s="45"/>
      <c r="C159" s="275" t="s">
        <v>124</v>
      </c>
      <c r="D159" s="172"/>
      <c r="E159" s="260">
        <v>0</v>
      </c>
      <c r="F159" s="214"/>
      <c r="G159" s="214">
        <f>+E159/$K$10*100</f>
        <v>0</v>
      </c>
      <c r="H159" s="252"/>
      <c r="K159" s="165"/>
    </row>
    <row r="160" spans="1:11" ht="15.75" customHeight="1" x14ac:dyDescent="0.35">
      <c r="A160" s="45"/>
      <c r="B160" s="45"/>
      <c r="C160" s="275" t="s">
        <v>128</v>
      </c>
      <c r="D160" s="110"/>
      <c r="E160" s="214"/>
      <c r="F160" s="214"/>
      <c r="G160" s="214"/>
      <c r="H160" s="252"/>
      <c r="K160" s="165"/>
    </row>
    <row r="161" spans="1:11" ht="15.75" customHeight="1" x14ac:dyDescent="0.35">
      <c r="A161" s="45" t="s">
        <v>126</v>
      </c>
      <c r="B161" s="45"/>
      <c r="C161" s="276" t="s">
        <v>159</v>
      </c>
      <c r="D161" s="172"/>
      <c r="E161" s="260">
        <v>0</v>
      </c>
      <c r="F161" s="214"/>
      <c r="G161" s="214">
        <f>+E161/$K$10*100</f>
        <v>0</v>
      </c>
      <c r="H161" s="252"/>
      <c r="K161" s="165"/>
    </row>
    <row r="162" spans="1:11" ht="17" x14ac:dyDescent="0.5">
      <c r="A162" s="45"/>
      <c r="B162" s="45"/>
      <c r="C162" s="276" t="s">
        <v>156</v>
      </c>
      <c r="D162" s="172"/>
      <c r="E162" s="261">
        <v>0</v>
      </c>
      <c r="F162" s="109"/>
      <c r="G162" s="109">
        <f>+E162/$K$10*100</f>
        <v>0</v>
      </c>
      <c r="H162" s="252"/>
      <c r="K162" s="165"/>
    </row>
    <row r="163" spans="1:11" ht="17" x14ac:dyDescent="0.5">
      <c r="A163" s="45"/>
      <c r="B163" s="45"/>
      <c r="C163" s="311" t="s">
        <v>235</v>
      </c>
      <c r="D163" s="172"/>
      <c r="E163" s="247">
        <f>SUM(E161:E162)</f>
        <v>0</v>
      </c>
      <c r="F163" s="254"/>
      <c r="G163" s="109">
        <f>SUM(G161:G162)</f>
        <v>0</v>
      </c>
      <c r="H163" s="252"/>
      <c r="K163" s="165"/>
    </row>
    <row r="164" spans="1:11" ht="15.75" customHeight="1" x14ac:dyDescent="0.35">
      <c r="A164" s="45"/>
      <c r="B164" s="45"/>
      <c r="C164" s="225"/>
      <c r="D164" s="172"/>
      <c r="E164" s="165"/>
      <c r="F164" s="165"/>
      <c r="G164" s="255"/>
      <c r="H164" s="252"/>
      <c r="K164" s="165"/>
    </row>
    <row r="165" spans="1:11" ht="15.75" customHeight="1" x14ac:dyDescent="0.3">
      <c r="A165" s="45"/>
      <c r="B165" s="45"/>
      <c r="C165" s="310" t="s">
        <v>236</v>
      </c>
      <c r="D165" s="172"/>
      <c r="E165" s="165"/>
      <c r="F165" s="165"/>
      <c r="G165" s="255"/>
      <c r="H165" s="252"/>
      <c r="K165" s="165"/>
    </row>
    <row r="166" spans="1:11" ht="17" x14ac:dyDescent="0.5">
      <c r="B166" s="166"/>
      <c r="C166" s="310" t="s">
        <v>237</v>
      </c>
      <c r="D166" s="206"/>
      <c r="E166" s="256">
        <f>ROUND((+E163+E155),0)</f>
        <v>0</v>
      </c>
      <c r="F166" s="257"/>
      <c r="G166" s="228">
        <f>ROUND(G163+G155,2)</f>
        <v>0</v>
      </c>
      <c r="H166" s="224" t="s">
        <v>125</v>
      </c>
      <c r="K166" s="158"/>
    </row>
    <row r="167" spans="1:11" ht="15.75" customHeight="1" x14ac:dyDescent="0.35"/>
    <row r="168" spans="1:11" ht="15.75" customHeight="1" x14ac:dyDescent="0.35"/>
    <row r="169" spans="1:11" ht="15.75" customHeight="1" x14ac:dyDescent="0.35"/>
    <row r="170" spans="1:11" ht="15.75" customHeight="1" x14ac:dyDescent="0.35"/>
    <row r="171" spans="1:11" ht="15.75" customHeight="1" x14ac:dyDescent="0.35"/>
    <row r="172" spans="1:11" ht="15.75" customHeight="1" x14ac:dyDescent="0.35"/>
    <row r="173" spans="1:11" ht="15.75" customHeight="1" x14ac:dyDescent="0.35"/>
    <row r="174" spans="1:11" ht="15.75" customHeight="1" x14ac:dyDescent="0.35"/>
    <row r="175" spans="1:11" ht="16" customHeight="1" x14ac:dyDescent="0.35"/>
    <row r="176" spans="1:11" ht="16" customHeight="1" x14ac:dyDescent="0.35"/>
    <row r="177" ht="16" customHeight="1" x14ac:dyDescent="0.35"/>
    <row r="178" ht="16" customHeight="1" x14ac:dyDescent="0.35"/>
    <row r="179" ht="16" customHeight="1" x14ac:dyDescent="0.35"/>
    <row r="180" ht="16" customHeight="1" x14ac:dyDescent="0.35"/>
  </sheetData>
  <mergeCells count="25">
    <mergeCell ref="G10:H10"/>
    <mergeCell ref="A1:H1"/>
    <mergeCell ref="A4:H4"/>
    <mergeCell ref="A6:H6"/>
    <mergeCell ref="G58:H58"/>
    <mergeCell ref="A50:H50"/>
    <mergeCell ref="A52:H52"/>
    <mergeCell ref="A54:H54"/>
    <mergeCell ref="G57:H57"/>
    <mergeCell ref="G9:H9"/>
    <mergeCell ref="G8:H8"/>
    <mergeCell ref="G56:H56"/>
    <mergeCell ref="C2:F2"/>
    <mergeCell ref="A95:H95"/>
    <mergeCell ref="A97:H97"/>
    <mergeCell ref="A99:H99"/>
    <mergeCell ref="G102:H102"/>
    <mergeCell ref="G147:H147"/>
    <mergeCell ref="G103:H103"/>
    <mergeCell ref="A139:H139"/>
    <mergeCell ref="A141:H141"/>
    <mergeCell ref="A143:H143"/>
    <mergeCell ref="G146:H146"/>
    <mergeCell ref="G101:H101"/>
    <mergeCell ref="G145:H145"/>
  </mergeCells>
  <phoneticPr fontId="13" type="noConversion"/>
  <printOptions horizontalCentered="1"/>
  <pageMargins left="0.5" right="0.5" top="0.5" bottom="0.5" header="0.5" footer="0.5"/>
  <pageSetup firstPageNumber="3" orientation="portrait" useFirstPageNumber="1" r:id="rId1"/>
  <headerFooter alignWithMargins="0">
    <oddFooter>&amp;R&amp;"Times New Roman,Bold Italic"The accompanying notes are an integral part of these financial statements.&amp;"Times New Roman,Italic"
&amp;"Times New Roman,Regular"&amp;P</oddFooter>
  </headerFooter>
  <rowBreaks count="3" manualBreakCount="3">
    <brk id="49" max="7" man="1"/>
    <brk id="94" max="7" man="1"/>
    <brk id="138" max="7" man="1"/>
  </row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J33"/>
  <sheetViews>
    <sheetView zoomScale="80" zoomScaleNormal="80" zoomScaleSheetLayoutView="80" workbookViewId="0">
      <selection activeCell="A4" sqref="A4:D4"/>
    </sheetView>
  </sheetViews>
  <sheetFormatPr defaultColWidth="9" defaultRowHeight="15.5" x14ac:dyDescent="0.35"/>
  <cols>
    <col min="1" max="1" width="56" style="198" customWidth="1"/>
    <col min="2" max="2" width="13.58203125" style="74" customWidth="1"/>
    <col min="3" max="3" width="1" style="74" customWidth="1"/>
    <col min="4" max="4" width="13.58203125" style="74" customWidth="1"/>
    <col min="5" max="5" width="9" style="74"/>
    <col min="6" max="6" width="11.25" style="74" customWidth="1"/>
    <col min="7" max="7" width="11.75" style="74" customWidth="1"/>
    <col min="8" max="8" width="9.83203125" style="75" customWidth="1"/>
    <col min="9" max="10" width="11.08203125" style="75" customWidth="1"/>
    <col min="11" max="16384" width="9" style="74"/>
  </cols>
  <sheetData>
    <row r="1" spans="1:4" s="121" customFormat="1" ht="18" customHeight="1" x14ac:dyDescent="0.5">
      <c r="A1" s="333" t="s">
        <v>44</v>
      </c>
      <c r="B1" s="333"/>
      <c r="C1" s="333"/>
      <c r="D1" s="333"/>
    </row>
    <row r="2" spans="1:4" s="121" customFormat="1" ht="18" customHeight="1" x14ac:dyDescent="0.5">
      <c r="A2" s="337" t="s">
        <v>250</v>
      </c>
      <c r="B2" s="337"/>
      <c r="C2" s="337"/>
      <c r="D2" s="337"/>
    </row>
    <row r="3" spans="1:4" s="121" customFormat="1" ht="16" customHeight="1" x14ac:dyDescent="0.5">
      <c r="A3" s="117"/>
      <c r="B3" s="117"/>
      <c r="C3" s="117"/>
      <c r="D3" s="117"/>
    </row>
    <row r="4" spans="1:4" s="125" customFormat="1" ht="16" customHeight="1" x14ac:dyDescent="0.4">
      <c r="A4" s="334" t="s">
        <v>170</v>
      </c>
      <c r="B4" s="334"/>
      <c r="C4" s="334"/>
      <c r="D4" s="334"/>
    </row>
    <row r="5" spans="1:4" s="125" customFormat="1" ht="16" customHeight="1" x14ac:dyDescent="0.4">
      <c r="A5" s="118"/>
      <c r="B5" s="118"/>
      <c r="C5" s="118"/>
      <c r="D5" s="118"/>
    </row>
    <row r="6" spans="1:4" s="125" customFormat="1" ht="16" customHeight="1" thickBot="1" x14ac:dyDescent="0.45">
      <c r="A6" s="344" t="s">
        <v>172</v>
      </c>
      <c r="B6" s="344"/>
      <c r="C6" s="344"/>
      <c r="D6" s="344"/>
    </row>
    <row r="7" spans="1:4" s="55" customFormat="1" ht="16" customHeight="1" x14ac:dyDescent="0.35">
      <c r="A7" s="185"/>
      <c r="B7" s="186"/>
      <c r="C7" s="186"/>
      <c r="D7" s="186"/>
    </row>
    <row r="8" spans="1:4" s="55" customFormat="1" ht="16" customHeight="1" x14ac:dyDescent="0.35">
      <c r="A8" s="185"/>
      <c r="B8" s="186"/>
      <c r="C8" s="186"/>
      <c r="D8" s="186"/>
    </row>
    <row r="9" spans="1:4" s="55" customFormat="1" ht="16" customHeight="1" x14ac:dyDescent="0.35">
      <c r="A9" s="314" t="s">
        <v>241</v>
      </c>
      <c r="B9" s="315"/>
      <c r="C9" s="316"/>
      <c r="D9" s="317">
        <f>+'Chng in Capital (Going Concern)'!F25</f>
        <v>0</v>
      </c>
    </row>
    <row r="10" spans="1:4" s="55" customFormat="1" ht="16" customHeight="1" x14ac:dyDescent="0.35">
      <c r="A10" s="318"/>
      <c r="B10" s="319"/>
      <c r="C10" s="316"/>
      <c r="D10" s="316"/>
    </row>
    <row r="11" spans="1:4" s="55" customFormat="1" ht="16" customHeight="1" x14ac:dyDescent="0.35">
      <c r="A11" s="320" t="s">
        <v>199</v>
      </c>
      <c r="B11" s="319"/>
      <c r="C11" s="316"/>
      <c r="D11" s="316"/>
    </row>
    <row r="12" spans="1:4" s="55" customFormat="1" ht="16" customHeight="1" x14ac:dyDescent="0.35">
      <c r="A12" s="313" t="s">
        <v>193</v>
      </c>
      <c r="B12" s="321">
        <v>0</v>
      </c>
      <c r="C12" s="316"/>
      <c r="D12" s="316"/>
    </row>
    <row r="13" spans="1:4" s="55" customFormat="1" ht="16" customHeight="1" x14ac:dyDescent="0.35">
      <c r="A13" s="313" t="s">
        <v>239</v>
      </c>
      <c r="B13" s="321"/>
      <c r="C13" s="316"/>
      <c r="D13" s="316"/>
    </row>
    <row r="14" spans="1:4" s="55" customFormat="1" ht="16" customHeight="1" x14ac:dyDescent="0.35">
      <c r="A14" s="313" t="s">
        <v>201</v>
      </c>
      <c r="B14" s="319">
        <v>0</v>
      </c>
      <c r="C14" s="316"/>
      <c r="D14" s="316"/>
    </row>
    <row r="15" spans="1:4" s="55" customFormat="1" ht="16" customHeight="1" x14ac:dyDescent="0.35">
      <c r="A15" s="313" t="s">
        <v>202</v>
      </c>
      <c r="B15" s="322">
        <v>0</v>
      </c>
      <c r="C15" s="316"/>
      <c r="D15" s="316"/>
    </row>
    <row r="16" spans="1:4" s="55" customFormat="1" ht="16" customHeight="1" x14ac:dyDescent="0.35">
      <c r="A16" s="320" t="s">
        <v>198</v>
      </c>
      <c r="B16" s="323"/>
      <c r="C16" s="316"/>
      <c r="D16" s="324">
        <f>SUM(B12:B15)</f>
        <v>0</v>
      </c>
    </row>
    <row r="17" spans="1:4" s="55" customFormat="1" ht="16" customHeight="1" x14ac:dyDescent="0.35">
      <c r="A17" s="295"/>
      <c r="B17" s="132"/>
      <c r="C17" s="186"/>
      <c r="D17" s="299"/>
    </row>
    <row r="18" spans="1:4" s="55" customFormat="1" ht="16" customHeight="1" x14ac:dyDescent="0.5">
      <c r="A18" s="296" t="s">
        <v>217</v>
      </c>
      <c r="C18" s="186"/>
      <c r="D18" s="298">
        <f>ROUND(SUM(D9:D15),0)</f>
        <v>0</v>
      </c>
    </row>
    <row r="19" spans="1:4" s="55" customFormat="1" ht="16" customHeight="1" x14ac:dyDescent="0.35">
      <c r="A19" s="295"/>
      <c r="B19" s="186"/>
      <c r="C19" s="186"/>
      <c r="D19" s="186"/>
    </row>
    <row r="20" spans="1:4" s="55" customFormat="1" ht="16" customHeight="1" x14ac:dyDescent="0.35">
      <c r="A20" s="296" t="s">
        <v>208</v>
      </c>
      <c r="B20" s="297"/>
      <c r="C20" s="186"/>
      <c r="D20" s="186"/>
    </row>
    <row r="21" spans="1:4" s="55" customFormat="1" ht="16" customHeight="1" x14ac:dyDescent="0.35">
      <c r="A21" s="296" t="s">
        <v>209</v>
      </c>
      <c r="B21" s="297"/>
      <c r="C21" s="186"/>
      <c r="D21" s="186"/>
    </row>
    <row r="22" spans="1:4" s="55" customFormat="1" ht="16" customHeight="1" x14ac:dyDescent="0.35">
      <c r="A22" s="295" t="s">
        <v>200</v>
      </c>
      <c r="B22" s="201">
        <v>0</v>
      </c>
      <c r="C22" s="186"/>
      <c r="D22" s="186"/>
    </row>
    <row r="23" spans="1:4" s="55" customFormat="1" ht="16" customHeight="1" x14ac:dyDescent="0.35">
      <c r="A23" s="295" t="s">
        <v>240</v>
      </c>
      <c r="B23" s="201">
        <v>0</v>
      </c>
      <c r="C23" s="186"/>
      <c r="D23" s="186"/>
    </row>
    <row r="24" spans="1:4" s="55" customFormat="1" ht="16" customHeight="1" x14ac:dyDescent="0.35">
      <c r="A24" s="295" t="s">
        <v>207</v>
      </c>
      <c r="B24" s="201">
        <v>0</v>
      </c>
      <c r="C24" s="186"/>
      <c r="D24" s="186"/>
    </row>
    <row r="25" spans="1:4" s="55" customFormat="1" ht="16" customHeight="1" x14ac:dyDescent="0.35">
      <c r="A25" s="295" t="s">
        <v>203</v>
      </c>
      <c r="B25" s="203">
        <v>0</v>
      </c>
      <c r="C25" s="186"/>
      <c r="D25" s="186"/>
    </row>
    <row r="26" spans="1:4" s="55" customFormat="1" ht="16" customHeight="1" x14ac:dyDescent="0.35">
      <c r="A26" s="296" t="s">
        <v>204</v>
      </c>
      <c r="B26" s="132"/>
      <c r="C26" s="186"/>
      <c r="D26" s="300">
        <f>SUM(B22:B25)</f>
        <v>0</v>
      </c>
    </row>
    <row r="27" spans="1:4" s="55" customFormat="1" ht="16" customHeight="1" x14ac:dyDescent="0.35">
      <c r="A27" s="295"/>
      <c r="B27" s="132"/>
      <c r="C27" s="186"/>
      <c r="D27" s="299"/>
    </row>
    <row r="28" spans="1:4" s="55" customFormat="1" ht="16" customHeight="1" x14ac:dyDescent="0.5">
      <c r="A28" s="296" t="s">
        <v>205</v>
      </c>
      <c r="C28" s="186"/>
      <c r="D28" s="298">
        <v>0</v>
      </c>
    </row>
    <row r="29" spans="1:4" s="55" customFormat="1" ht="16" customHeight="1" x14ac:dyDescent="0.5">
      <c r="A29" s="295"/>
      <c r="C29" s="186"/>
      <c r="D29" s="301"/>
    </row>
    <row r="30" spans="1:4" s="71" customFormat="1" ht="16" customHeight="1" x14ac:dyDescent="0.3">
      <c r="A30" s="141" t="s">
        <v>206</v>
      </c>
      <c r="B30" s="132"/>
      <c r="C30" s="132"/>
      <c r="D30" s="302">
        <f>+D26+D28</f>
        <v>0</v>
      </c>
    </row>
    <row r="31" spans="1:4" s="71" customFormat="1" ht="16" customHeight="1" x14ac:dyDescent="0.35">
      <c r="B31" s="132"/>
      <c r="C31" s="132"/>
      <c r="D31" s="132"/>
    </row>
    <row r="32" spans="1:4" s="71" customFormat="1" ht="16" customHeight="1" x14ac:dyDescent="0.3">
      <c r="A32" s="141" t="s">
        <v>210</v>
      </c>
      <c r="B32" s="132"/>
      <c r="C32" s="132"/>
      <c r="D32" s="303">
        <f>+D18+D30</f>
        <v>0</v>
      </c>
    </row>
    <row r="33" spans="2:4" s="71" customFormat="1" ht="16" customHeight="1" x14ac:dyDescent="0.35">
      <c r="B33" s="132"/>
      <c r="C33" s="132"/>
      <c r="D33" s="132"/>
    </row>
  </sheetData>
  <mergeCells count="4">
    <mergeCell ref="A1:D1"/>
    <mergeCell ref="A4:D4"/>
    <mergeCell ref="A6:D6"/>
    <mergeCell ref="A2:D2"/>
  </mergeCells>
  <phoneticPr fontId="0" type="noConversion"/>
  <printOptions horizontalCentered="1"/>
  <pageMargins left="1" right="1" top="0.5" bottom="0.5" header="0.5" footer="0.5"/>
  <pageSetup scale="92" orientation="portrait" r:id="rId1"/>
  <headerFooter alignWithMargins="0">
    <oddHeader xml:space="preserve">&amp;R&amp;10Form: 51-245-AIG-LIQ
Published: </oddHeader>
    <oddFooter>&amp;R&amp;"Times New Roman,Bold Italic"The accompanying notes are an integral part of these financial statements.&amp;"Times New Roman,Italic"
&amp;"Times New Roman,Regular"8</oddFoot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J19"/>
  <sheetViews>
    <sheetView zoomScale="80" zoomScaleNormal="80" zoomScaleSheetLayoutView="80" workbookViewId="0">
      <selection activeCell="N43" sqref="N43"/>
    </sheetView>
  </sheetViews>
  <sheetFormatPr defaultColWidth="9" defaultRowHeight="15.5" x14ac:dyDescent="0.35"/>
  <cols>
    <col min="1" max="1" width="56" style="198" customWidth="1"/>
    <col min="2" max="2" width="13.58203125" style="74" customWidth="1"/>
    <col min="3" max="3" width="1" style="74" customWidth="1"/>
    <col min="4" max="4" width="13.58203125" style="74" customWidth="1"/>
    <col min="5" max="5" width="9" style="74"/>
    <col min="6" max="6" width="11.25" style="74" customWidth="1"/>
    <col min="7" max="7" width="11.75" style="74" customWidth="1"/>
    <col min="8" max="8" width="9.83203125" style="75" customWidth="1"/>
    <col min="9" max="10" width="11.08203125" style="75" customWidth="1"/>
    <col min="11" max="16384" width="9" style="74"/>
  </cols>
  <sheetData>
    <row r="1" spans="1:4" x14ac:dyDescent="0.35">
      <c r="A1" s="198" t="s">
        <v>242</v>
      </c>
    </row>
    <row r="2" spans="1:4" s="55" customFormat="1" ht="16" customHeight="1" x14ac:dyDescent="0.35">
      <c r="A2" s="325" t="s">
        <v>243</v>
      </c>
      <c r="B2" s="129"/>
      <c r="C2" s="129"/>
      <c r="D2" s="130"/>
    </row>
    <row r="3" spans="1:4" s="55" customFormat="1" ht="16" customHeight="1" x14ac:dyDescent="0.35">
      <c r="A3" s="325"/>
      <c r="B3" s="326" t="s">
        <v>244</v>
      </c>
      <c r="C3" s="129"/>
      <c r="D3" s="326" t="s">
        <v>244</v>
      </c>
    </row>
    <row r="4" spans="1:4" s="55" customFormat="1" ht="16" customHeight="1" x14ac:dyDescent="0.35">
      <c r="A4" s="128"/>
      <c r="B4" s="129" t="s">
        <v>219</v>
      </c>
      <c r="C4" s="129"/>
      <c r="D4" s="130" t="s">
        <v>220</v>
      </c>
    </row>
    <row r="5" spans="1:4" s="55" customFormat="1" ht="16" customHeight="1" x14ac:dyDescent="0.35">
      <c r="A5" s="71"/>
      <c r="B5" s="306" t="s">
        <v>218</v>
      </c>
      <c r="C5" s="306"/>
      <c r="D5" s="306" t="s">
        <v>218</v>
      </c>
    </row>
    <row r="6" spans="1:4" s="55" customFormat="1" ht="16" customHeight="1" x14ac:dyDescent="0.35">
      <c r="A6" s="295" t="s">
        <v>245</v>
      </c>
      <c r="B6" s="201">
        <v>0</v>
      </c>
      <c r="C6" s="186"/>
      <c r="D6" s="201">
        <v>0</v>
      </c>
    </row>
    <row r="7" spans="1:4" s="55" customFormat="1" ht="16" customHeight="1" x14ac:dyDescent="0.35">
      <c r="A7" s="295" t="s">
        <v>246</v>
      </c>
      <c r="B7" s="201">
        <v>0</v>
      </c>
      <c r="C7" s="186"/>
      <c r="D7" s="201">
        <v>0</v>
      </c>
    </row>
    <row r="8" spans="1:4" s="55" customFormat="1" ht="16" customHeight="1" x14ac:dyDescent="0.35">
      <c r="A8" s="295" t="s">
        <v>248</v>
      </c>
      <c r="B8" s="201">
        <v>0</v>
      </c>
      <c r="C8" s="186"/>
      <c r="D8" s="201">
        <v>0</v>
      </c>
    </row>
    <row r="9" spans="1:4" s="55" customFormat="1" ht="16" customHeight="1" x14ac:dyDescent="0.35">
      <c r="A9" s="295" t="s">
        <v>247</v>
      </c>
      <c r="B9" s="203">
        <v>0</v>
      </c>
      <c r="C9" s="186"/>
      <c r="D9" s="203">
        <v>0</v>
      </c>
    </row>
    <row r="10" spans="1:4" s="55" customFormat="1" ht="16" customHeight="1" x14ac:dyDescent="0.35">
      <c r="A10" s="296" t="s">
        <v>4</v>
      </c>
      <c r="B10" s="300">
        <f>SUM(B6:B9)</f>
        <v>0</v>
      </c>
      <c r="C10" s="186"/>
      <c r="D10" s="300">
        <f>SUM(D6:D9)</f>
        <v>0</v>
      </c>
    </row>
    <row r="11" spans="1:4" s="55" customFormat="1" ht="16" customHeight="1" x14ac:dyDescent="0.35">
      <c r="A11" s="295"/>
      <c r="B11" s="132"/>
      <c r="C11" s="186"/>
      <c r="D11" s="299"/>
    </row>
    <row r="12" spans="1:4" s="71" customFormat="1" ht="16" customHeight="1" x14ac:dyDescent="0.35">
      <c r="B12" s="132"/>
      <c r="C12" s="132"/>
      <c r="D12" s="132"/>
    </row>
    <row r="19" spans="1:1" x14ac:dyDescent="0.35"/>
  </sheetData>
  <printOptions horizontalCentered="1"/>
  <pageMargins left="1" right="1" top="0.5" bottom="0.5" header="0.5" footer="0.5"/>
  <pageSetup scale="92" orientation="portrait" r:id="rId1"/>
  <headerFooter alignWithMargins="0">
    <oddFooter>&amp;R&amp;"Times New Roman,Bold Italic"The accompanying notes are an integral part of these financial statements.&amp;"Times New Roman,Italic"
&amp;"Times New Roman,Regular"8</oddFooter>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508"/>
  <sheetViews>
    <sheetView view="pageBreakPreview" zoomScaleNormal="80" zoomScaleSheetLayoutView="100" workbookViewId="0">
      <selection activeCell="A5" sqref="A5:D5"/>
    </sheetView>
  </sheetViews>
  <sheetFormatPr defaultColWidth="9" defaultRowHeight="15.5" x14ac:dyDescent="0.35"/>
  <cols>
    <col min="1" max="1" width="49.5" style="74" customWidth="1"/>
    <col min="2" max="2" width="13.58203125" style="74" customWidth="1"/>
    <col min="3" max="3" width="1" style="74" customWidth="1"/>
    <col min="4" max="4" width="13.58203125" style="74" customWidth="1"/>
    <col min="5" max="16384" width="9" style="74"/>
  </cols>
  <sheetData>
    <row r="1" spans="1:7" s="121" customFormat="1" ht="20.149999999999999" customHeight="1" x14ac:dyDescent="0.5">
      <c r="A1" s="333" t="s">
        <v>44</v>
      </c>
      <c r="B1" s="333"/>
      <c r="C1" s="333"/>
      <c r="D1" s="333"/>
    </row>
    <row r="2" spans="1:7" s="121" customFormat="1" ht="16" customHeight="1" x14ac:dyDescent="0.5">
      <c r="A2" s="119"/>
      <c r="B2" s="120"/>
      <c r="C2" s="120"/>
      <c r="D2" s="122"/>
    </row>
    <row r="3" spans="1:7" s="125" customFormat="1" ht="16" customHeight="1" x14ac:dyDescent="0.4">
      <c r="A3" s="334" t="s">
        <v>166</v>
      </c>
      <c r="B3" s="334"/>
      <c r="C3" s="334"/>
      <c r="D3" s="334"/>
    </row>
    <row r="4" spans="1:7" s="125" customFormat="1" ht="16" customHeight="1" x14ac:dyDescent="0.4">
      <c r="A4" s="123"/>
      <c r="B4" s="124"/>
      <c r="C4" s="124"/>
      <c r="D4" s="126"/>
    </row>
    <row r="5" spans="1:7" s="125" customFormat="1" ht="16" customHeight="1" thickBot="1" x14ac:dyDescent="0.45">
      <c r="A5" s="344" t="s">
        <v>168</v>
      </c>
      <c r="B5" s="344"/>
      <c r="C5" s="344"/>
      <c r="D5" s="344"/>
    </row>
    <row r="6" spans="1:7" ht="14.15" customHeight="1" x14ac:dyDescent="0.35">
      <c r="A6" s="128"/>
      <c r="B6" s="175"/>
      <c r="C6" s="175"/>
      <c r="D6" s="131"/>
    </row>
    <row r="7" spans="1:7" ht="16" customHeight="1" x14ac:dyDescent="0.35">
      <c r="A7" s="184" t="s">
        <v>111</v>
      </c>
      <c r="B7" s="176"/>
      <c r="C7" s="176"/>
      <c r="D7" s="177"/>
      <c r="G7" s="178"/>
    </row>
    <row r="8" spans="1:7" ht="16" customHeight="1" x14ac:dyDescent="0.35">
      <c r="A8" s="136" t="s">
        <v>27</v>
      </c>
      <c r="B8" s="202">
        <v>0</v>
      </c>
      <c r="C8" s="62"/>
      <c r="D8" s="62"/>
      <c r="G8" s="178"/>
    </row>
    <row r="9" spans="1:7" ht="16" customHeight="1" x14ac:dyDescent="0.35">
      <c r="A9" s="265" t="s">
        <v>81</v>
      </c>
      <c r="B9" s="202"/>
      <c r="C9" s="62"/>
      <c r="D9" s="62"/>
      <c r="G9" s="178"/>
    </row>
    <row r="10" spans="1:7" ht="16" customHeight="1" x14ac:dyDescent="0.35">
      <c r="A10" s="136" t="s">
        <v>80</v>
      </c>
      <c r="B10" s="201">
        <v>0</v>
      </c>
      <c r="C10" s="62"/>
      <c r="D10" s="62"/>
      <c r="G10" s="178"/>
    </row>
    <row r="11" spans="1:7" ht="16" customHeight="1" x14ac:dyDescent="0.35">
      <c r="A11" s="136" t="s">
        <v>37</v>
      </c>
      <c r="B11" s="203">
        <v>0</v>
      </c>
      <c r="C11" s="62"/>
      <c r="D11" s="62"/>
      <c r="G11" s="178"/>
    </row>
    <row r="12" spans="1:7" ht="14.15" customHeight="1" x14ac:dyDescent="0.35">
      <c r="A12" s="179"/>
      <c r="B12" s="62"/>
      <c r="C12" s="62"/>
      <c r="D12" s="62"/>
      <c r="G12" s="178"/>
    </row>
    <row r="13" spans="1:7" ht="16" customHeight="1" x14ac:dyDescent="0.35">
      <c r="A13" s="184" t="s">
        <v>112</v>
      </c>
      <c r="B13" s="62"/>
      <c r="C13" s="62"/>
      <c r="D13" s="108">
        <f>ROUND(SUM(B8:B11),0)</f>
        <v>0</v>
      </c>
      <c r="G13" s="178"/>
    </row>
    <row r="14" spans="1:7" ht="14.15" customHeight="1" x14ac:dyDescent="0.35">
      <c r="A14" s="179"/>
      <c r="B14" s="62" t="s">
        <v>26</v>
      </c>
      <c r="C14" s="62"/>
      <c r="D14" s="62"/>
    </row>
    <row r="15" spans="1:7" ht="16" customHeight="1" x14ac:dyDescent="0.35">
      <c r="A15" s="184" t="s">
        <v>113</v>
      </c>
      <c r="B15" s="62"/>
      <c r="C15" s="62"/>
      <c r="D15" s="62"/>
    </row>
    <row r="16" spans="1:7" ht="16" customHeight="1" x14ac:dyDescent="0.35">
      <c r="A16" s="134" t="s">
        <v>1</v>
      </c>
      <c r="B16" s="201">
        <v>0</v>
      </c>
      <c r="C16" s="62"/>
      <c r="D16" s="62"/>
    </row>
    <row r="17" spans="1:4" ht="16" customHeight="1" x14ac:dyDescent="0.35">
      <c r="A17" s="72" t="s">
        <v>54</v>
      </c>
      <c r="B17" s="201">
        <v>0</v>
      </c>
      <c r="C17" s="62"/>
      <c r="D17" s="62"/>
    </row>
    <row r="18" spans="1:4" ht="16" customHeight="1" x14ac:dyDescent="0.35">
      <c r="A18" s="72" t="s">
        <v>27</v>
      </c>
      <c r="B18" s="201">
        <v>0</v>
      </c>
      <c r="C18" s="62"/>
      <c r="D18" s="62"/>
    </row>
    <row r="19" spans="1:4" ht="16" customHeight="1" x14ac:dyDescent="0.35">
      <c r="A19" s="72" t="s">
        <v>36</v>
      </c>
      <c r="B19" s="201">
        <v>0</v>
      </c>
      <c r="C19" s="62"/>
      <c r="D19" s="62"/>
    </row>
    <row r="20" spans="1:4" ht="16" customHeight="1" x14ac:dyDescent="0.35">
      <c r="A20" s="72" t="s">
        <v>34</v>
      </c>
      <c r="B20" s="201">
        <v>0</v>
      </c>
      <c r="C20" s="62"/>
      <c r="D20" s="62"/>
    </row>
    <row r="21" spans="1:4" ht="16" customHeight="1" x14ac:dyDescent="0.35">
      <c r="A21" s="134" t="s">
        <v>28</v>
      </c>
      <c r="B21" s="203">
        <v>0</v>
      </c>
      <c r="C21" s="62"/>
      <c r="D21" s="62"/>
    </row>
    <row r="22" spans="1:4" ht="14.15" customHeight="1" x14ac:dyDescent="0.35">
      <c r="A22" s="134"/>
      <c r="B22" s="62"/>
      <c r="C22" s="62"/>
      <c r="D22" s="62"/>
    </row>
    <row r="23" spans="1:4" ht="16" customHeight="1" x14ac:dyDescent="0.35">
      <c r="A23" s="184" t="s">
        <v>114</v>
      </c>
      <c r="B23" s="62"/>
      <c r="C23" s="62"/>
      <c r="D23" s="50">
        <f>ROUND(SUM(B16:B21),0)</f>
        <v>0</v>
      </c>
    </row>
    <row r="24" spans="1:4" ht="14.15" customHeight="1" x14ac:dyDescent="0.35">
      <c r="A24" s="180"/>
      <c r="B24" s="62"/>
      <c r="C24" s="62"/>
      <c r="D24" s="62"/>
    </row>
    <row r="25" spans="1:4" ht="16" customHeight="1" x14ac:dyDescent="0.35">
      <c r="A25" s="268" t="str">
        <f>IF(D25&gt;0,"Net Investment Income", "Net Investment Loss")</f>
        <v>Net Investment Loss</v>
      </c>
      <c r="B25" s="62"/>
      <c r="C25" s="62"/>
      <c r="D25" s="181">
        <f>ROUND(D13-D23,0)</f>
        <v>0</v>
      </c>
    </row>
    <row r="26" spans="1:4" ht="14.15" customHeight="1" x14ac:dyDescent="0.35">
      <c r="A26" s="177"/>
      <c r="B26" s="62"/>
      <c r="C26" s="62"/>
      <c r="D26" s="62"/>
    </row>
    <row r="27" spans="1:4" ht="16" customHeight="1" x14ac:dyDescent="0.35">
      <c r="A27" s="184" t="s">
        <v>116</v>
      </c>
      <c r="B27" s="62"/>
      <c r="C27" s="62"/>
      <c r="D27" s="62"/>
    </row>
    <row r="28" spans="1:4" ht="16" customHeight="1" x14ac:dyDescent="0.35">
      <c r="A28" s="184" t="s">
        <v>115</v>
      </c>
      <c r="B28" s="62"/>
      <c r="C28" s="62"/>
      <c r="D28" s="62"/>
    </row>
    <row r="29" spans="1:4" ht="16" customHeight="1" x14ac:dyDescent="0.35">
      <c r="A29" s="72" t="s">
        <v>55</v>
      </c>
      <c r="C29" s="62"/>
      <c r="D29" s="62"/>
    </row>
    <row r="30" spans="1:4" ht="16" customHeight="1" x14ac:dyDescent="0.35">
      <c r="A30" s="182" t="s">
        <v>46</v>
      </c>
      <c r="B30" s="201">
        <v>0</v>
      </c>
      <c r="C30" s="62"/>
      <c r="D30" s="62"/>
    </row>
    <row r="31" spans="1:4" ht="16" customHeight="1" x14ac:dyDescent="0.35">
      <c r="A31" s="182" t="s">
        <v>47</v>
      </c>
      <c r="B31" s="203">
        <v>0</v>
      </c>
      <c r="C31" s="62"/>
      <c r="D31" s="62"/>
    </row>
    <row r="32" spans="1:4" ht="16" customHeight="1" x14ac:dyDescent="0.35">
      <c r="A32" s="72" t="str">
        <f>IF(D33&gt;0,"Net realized gain from investments","Net realized loss from investments")</f>
        <v>Net realized loss from investments</v>
      </c>
      <c r="B32" s="50"/>
      <c r="C32" s="62"/>
      <c r="D32" s="62"/>
    </row>
    <row r="33" spans="1:4" ht="16" customHeight="1" x14ac:dyDescent="0.35">
      <c r="A33" s="72" t="s">
        <v>51</v>
      </c>
      <c r="B33" s="50"/>
      <c r="C33" s="62"/>
      <c r="D33" s="181">
        <f>ROUND(SUM(B30:B31),0)</f>
        <v>0</v>
      </c>
    </row>
    <row r="34" spans="1:4" ht="14.15" customHeight="1" x14ac:dyDescent="0.35">
      <c r="A34" s="72"/>
      <c r="B34" s="50"/>
      <c r="C34" s="62"/>
      <c r="D34" s="62"/>
    </row>
    <row r="35" spans="1:4" ht="16" customHeight="1" x14ac:dyDescent="0.35">
      <c r="A35" s="72" t="s">
        <v>140</v>
      </c>
      <c r="B35" s="50"/>
      <c r="C35" s="62"/>
      <c r="D35" s="62"/>
    </row>
    <row r="36" spans="1:4" ht="16" customHeight="1" x14ac:dyDescent="0.35">
      <c r="A36" s="182" t="s">
        <v>46</v>
      </c>
      <c r="B36" s="201">
        <v>0</v>
      </c>
      <c r="C36" s="62"/>
    </row>
    <row r="37" spans="1:4" ht="16" customHeight="1" x14ac:dyDescent="0.35">
      <c r="A37" s="182" t="s">
        <v>47</v>
      </c>
      <c r="B37" s="203">
        <v>0</v>
      </c>
      <c r="C37" s="62"/>
      <c r="D37" s="62"/>
    </row>
    <row r="38" spans="1:4" ht="16" customHeight="1" x14ac:dyDescent="0.35">
      <c r="A38" s="136" t="s">
        <v>139</v>
      </c>
      <c r="B38" s="62"/>
      <c r="C38" s="62"/>
      <c r="D38" s="62"/>
    </row>
    <row r="39" spans="1:4" ht="16" customHeight="1" x14ac:dyDescent="0.35">
      <c r="A39" s="156" t="s">
        <v>51</v>
      </c>
      <c r="B39" s="62"/>
      <c r="C39" s="62"/>
      <c r="D39" s="50">
        <f>ROUND(SUM(B36:B37),0)</f>
        <v>0</v>
      </c>
    </row>
    <row r="40" spans="1:4" ht="14.15" customHeight="1" x14ac:dyDescent="0.35">
      <c r="A40" s="72"/>
      <c r="B40" s="62"/>
      <c r="C40" s="62"/>
      <c r="D40" s="62"/>
    </row>
    <row r="41" spans="1:4" ht="16" customHeight="1" x14ac:dyDescent="0.35">
      <c r="A41" s="212" t="str">
        <f>IF(D42&gt;0,"Net Realized and Unrealized Gain from Investments","Net Realized and Unrealized Loss from Investments")</f>
        <v>Net Realized and Unrealized Loss from Investments</v>
      </c>
      <c r="B41" s="62"/>
      <c r="C41" s="62"/>
    </row>
    <row r="42" spans="1:4" ht="16" customHeight="1" x14ac:dyDescent="0.35">
      <c r="A42" s="184" t="s">
        <v>147</v>
      </c>
      <c r="B42" s="62"/>
      <c r="C42" s="62"/>
      <c r="D42" s="50">
        <f>ROUND(SUM(D33:D39),0)</f>
        <v>0</v>
      </c>
    </row>
    <row r="43" spans="1:4" ht="14.15" customHeight="1" x14ac:dyDescent="0.35">
      <c r="A43" s="71"/>
      <c r="B43" s="62"/>
      <c r="C43" s="62"/>
      <c r="D43" s="62"/>
    </row>
    <row r="44" spans="1:4" ht="16" customHeight="1" x14ac:dyDescent="0.5">
      <c r="A44" s="212" t="str">
        <f>IF(D45&gt;0,"Net Income","Net Loss")</f>
        <v>Net Loss</v>
      </c>
      <c r="B44" s="62"/>
      <c r="C44" s="62"/>
      <c r="D44" s="183">
        <f>ROUND((D25+D42),0)</f>
        <v>0</v>
      </c>
    </row>
    <row r="45" spans="1:4" ht="16" customHeight="1" x14ac:dyDescent="0.35">
      <c r="A45" s="177"/>
      <c r="B45" s="62"/>
      <c r="C45" s="62"/>
      <c r="D45" s="62"/>
    </row>
    <row r="46" spans="1:4" ht="16" customHeight="1" x14ac:dyDescent="0.35">
      <c r="A46" s="177"/>
      <c r="B46" s="177"/>
      <c r="C46" s="177"/>
      <c r="D46" s="177"/>
    </row>
    <row r="47" spans="1:4" ht="16" customHeight="1" x14ac:dyDescent="0.35">
      <c r="A47" s="177"/>
      <c r="B47" s="177"/>
      <c r="C47" s="177"/>
      <c r="D47" s="177"/>
    </row>
    <row r="48" spans="1:4" ht="16" customHeight="1" x14ac:dyDescent="0.35">
      <c r="A48" s="177"/>
      <c r="B48" s="177"/>
      <c r="C48" s="177"/>
      <c r="D48" s="177"/>
    </row>
    <row r="49" spans="1:4" ht="16" customHeight="1" x14ac:dyDescent="0.35">
      <c r="A49" s="177"/>
      <c r="B49" s="177"/>
      <c r="C49" s="177"/>
      <c r="D49" s="177"/>
    </row>
    <row r="50" spans="1:4" ht="16" customHeight="1" x14ac:dyDescent="0.35">
      <c r="A50" s="177"/>
      <c r="B50" s="177"/>
      <c r="C50" s="177"/>
      <c r="D50" s="177"/>
    </row>
    <row r="51" spans="1:4" ht="16" customHeight="1" x14ac:dyDescent="0.35">
      <c r="A51" s="177"/>
      <c r="B51" s="177"/>
      <c r="C51" s="177"/>
      <c r="D51" s="177"/>
    </row>
    <row r="52" spans="1:4" ht="16" customHeight="1" x14ac:dyDescent="0.35">
      <c r="A52" s="177"/>
      <c r="B52" s="177"/>
      <c r="C52" s="177"/>
      <c r="D52" s="177"/>
    </row>
    <row r="53" spans="1:4" ht="16" customHeight="1" x14ac:dyDescent="0.35">
      <c r="A53" s="177"/>
      <c r="B53" s="177"/>
      <c r="C53" s="177"/>
      <c r="D53" s="177"/>
    </row>
    <row r="54" spans="1:4" ht="16" customHeight="1" x14ac:dyDescent="0.35">
      <c r="A54" s="177"/>
      <c r="B54" s="177"/>
      <c r="C54" s="177"/>
      <c r="D54" s="177"/>
    </row>
    <row r="55" spans="1:4" ht="16" customHeight="1" x14ac:dyDescent="0.35">
      <c r="A55" s="177"/>
      <c r="B55" s="177"/>
      <c r="C55" s="177"/>
      <c r="D55" s="177"/>
    </row>
    <row r="56" spans="1:4" ht="16" customHeight="1" x14ac:dyDescent="0.35">
      <c r="A56" s="177"/>
      <c r="B56" s="177"/>
      <c r="C56" s="177"/>
      <c r="D56" s="177"/>
    </row>
    <row r="57" spans="1:4" ht="16" customHeight="1" x14ac:dyDescent="0.35">
      <c r="A57" s="177"/>
      <c r="B57" s="177"/>
      <c r="C57" s="177"/>
      <c r="D57" s="177"/>
    </row>
    <row r="58" spans="1:4" ht="16" customHeight="1" x14ac:dyDescent="0.35">
      <c r="A58" s="177"/>
      <c r="B58" s="177"/>
      <c r="C58" s="177"/>
      <c r="D58" s="177"/>
    </row>
    <row r="59" spans="1:4" ht="16" customHeight="1" x14ac:dyDescent="0.35">
      <c r="A59" s="177"/>
      <c r="B59" s="177"/>
      <c r="C59" s="177"/>
      <c r="D59" s="177"/>
    </row>
    <row r="60" spans="1:4" ht="16" customHeight="1" x14ac:dyDescent="0.35">
      <c r="A60" s="177"/>
      <c r="B60" s="177"/>
      <c r="C60" s="177"/>
      <c r="D60" s="177"/>
    </row>
    <row r="61" spans="1:4" ht="16" customHeight="1" x14ac:dyDescent="0.35">
      <c r="A61" s="177"/>
      <c r="B61" s="177"/>
      <c r="C61" s="177"/>
      <c r="D61" s="177"/>
    </row>
    <row r="62" spans="1:4" ht="16" customHeight="1" x14ac:dyDescent="0.35">
      <c r="A62" s="177"/>
      <c r="B62" s="177"/>
      <c r="C62" s="177"/>
      <c r="D62" s="177"/>
    </row>
    <row r="63" spans="1:4" ht="16" customHeight="1" x14ac:dyDescent="0.35">
      <c r="A63" s="177"/>
      <c r="B63" s="177"/>
      <c r="C63" s="177"/>
      <c r="D63" s="177"/>
    </row>
    <row r="64" spans="1:4" ht="16" customHeight="1" x14ac:dyDescent="0.35">
      <c r="A64" s="177"/>
      <c r="B64" s="177"/>
      <c r="C64" s="177"/>
      <c r="D64" s="177"/>
    </row>
    <row r="65" spans="1:4" ht="16" customHeight="1" x14ac:dyDescent="0.35">
      <c r="A65" s="177"/>
      <c r="B65" s="177"/>
      <c r="C65" s="177"/>
      <c r="D65" s="177"/>
    </row>
    <row r="66" spans="1:4" ht="16" customHeight="1" x14ac:dyDescent="0.35">
      <c r="A66" s="177"/>
      <c r="B66" s="177"/>
      <c r="C66" s="177"/>
      <c r="D66" s="177"/>
    </row>
    <row r="67" spans="1:4" ht="16" customHeight="1" x14ac:dyDescent="0.35">
      <c r="A67" s="177"/>
      <c r="B67" s="177"/>
      <c r="C67" s="177"/>
      <c r="D67" s="177"/>
    </row>
    <row r="68" spans="1:4" ht="16" customHeight="1" x14ac:dyDescent="0.35">
      <c r="A68" s="177"/>
      <c r="B68" s="177"/>
      <c r="C68" s="177"/>
      <c r="D68" s="177"/>
    </row>
    <row r="69" spans="1:4" ht="16" customHeight="1" x14ac:dyDescent="0.35">
      <c r="A69" s="177"/>
      <c r="B69" s="177"/>
      <c r="C69" s="177"/>
      <c r="D69" s="177"/>
    </row>
    <row r="70" spans="1:4" ht="16" customHeight="1" x14ac:dyDescent="0.35">
      <c r="A70" s="177"/>
      <c r="B70" s="177"/>
      <c r="C70" s="177"/>
      <c r="D70" s="177"/>
    </row>
    <row r="71" spans="1:4" ht="16" customHeight="1" x14ac:dyDescent="0.35">
      <c r="A71" s="177"/>
      <c r="B71" s="177"/>
      <c r="C71" s="177"/>
      <c r="D71" s="177"/>
    </row>
    <row r="72" spans="1:4" ht="16" customHeight="1" x14ac:dyDescent="0.35">
      <c r="A72" s="177"/>
      <c r="B72" s="177"/>
      <c r="C72" s="177"/>
      <c r="D72" s="177"/>
    </row>
    <row r="73" spans="1:4" ht="16" customHeight="1" x14ac:dyDescent="0.35">
      <c r="A73" s="177"/>
      <c r="B73" s="177"/>
      <c r="C73" s="177"/>
      <c r="D73" s="177"/>
    </row>
    <row r="74" spans="1:4" ht="16" customHeight="1" x14ac:dyDescent="0.35">
      <c r="A74" s="177"/>
      <c r="B74" s="177"/>
      <c r="C74" s="177"/>
      <c r="D74" s="177"/>
    </row>
    <row r="75" spans="1:4" ht="16" customHeight="1" x14ac:dyDescent="0.35">
      <c r="A75" s="177"/>
      <c r="B75" s="177"/>
      <c r="C75" s="177"/>
      <c r="D75" s="177"/>
    </row>
    <row r="76" spans="1:4" ht="16" customHeight="1" x14ac:dyDescent="0.35">
      <c r="A76" s="177"/>
      <c r="B76" s="177"/>
      <c r="C76" s="177"/>
      <c r="D76" s="177"/>
    </row>
    <row r="77" spans="1:4" ht="16" customHeight="1" x14ac:dyDescent="0.35">
      <c r="A77" s="177"/>
      <c r="B77" s="177"/>
      <c r="C77" s="177"/>
      <c r="D77" s="177"/>
    </row>
    <row r="78" spans="1:4" ht="16" customHeight="1" x14ac:dyDescent="0.35">
      <c r="A78" s="177"/>
      <c r="B78" s="177"/>
      <c r="C78" s="177"/>
      <c r="D78" s="177"/>
    </row>
    <row r="79" spans="1:4" ht="16" customHeight="1" x14ac:dyDescent="0.35">
      <c r="A79" s="177"/>
      <c r="B79" s="177"/>
      <c r="C79" s="177"/>
      <c r="D79" s="177"/>
    </row>
    <row r="80" spans="1:4" ht="16" customHeight="1" x14ac:dyDescent="0.35">
      <c r="A80" s="177"/>
      <c r="B80" s="177"/>
      <c r="C80" s="177"/>
      <c r="D80" s="177"/>
    </row>
    <row r="81" spans="1:4" ht="16" customHeight="1" x14ac:dyDescent="0.35">
      <c r="A81" s="177"/>
      <c r="B81" s="177"/>
      <c r="C81" s="177"/>
      <c r="D81" s="177"/>
    </row>
    <row r="82" spans="1:4" ht="16" customHeight="1" x14ac:dyDescent="0.35">
      <c r="A82" s="177"/>
      <c r="B82" s="177"/>
      <c r="C82" s="177"/>
      <c r="D82" s="177"/>
    </row>
    <row r="83" spans="1:4" ht="16" customHeight="1" x14ac:dyDescent="0.35">
      <c r="A83" s="177"/>
      <c r="B83" s="177"/>
      <c r="C83" s="177"/>
      <c r="D83" s="177"/>
    </row>
    <row r="84" spans="1:4" ht="16" customHeight="1" x14ac:dyDescent="0.35">
      <c r="A84" s="177"/>
      <c r="B84" s="177"/>
      <c r="C84" s="177"/>
      <c r="D84" s="177"/>
    </row>
    <row r="85" spans="1:4" ht="16" customHeight="1" x14ac:dyDescent="0.35">
      <c r="A85" s="177"/>
      <c r="B85" s="177"/>
      <c r="C85" s="177"/>
      <c r="D85" s="177"/>
    </row>
    <row r="86" spans="1:4" ht="16" customHeight="1" x14ac:dyDescent="0.35">
      <c r="A86" s="177"/>
      <c r="B86" s="177"/>
      <c r="C86" s="177"/>
      <c r="D86" s="177"/>
    </row>
    <row r="87" spans="1:4" ht="16" customHeight="1" x14ac:dyDescent="0.35">
      <c r="A87" s="177"/>
      <c r="B87" s="177"/>
      <c r="C87" s="177"/>
      <c r="D87" s="177"/>
    </row>
    <row r="88" spans="1:4" ht="16" customHeight="1" x14ac:dyDescent="0.35">
      <c r="A88" s="177"/>
      <c r="B88" s="177"/>
      <c r="C88" s="177"/>
      <c r="D88" s="177"/>
    </row>
    <row r="89" spans="1:4" ht="16" customHeight="1" x14ac:dyDescent="0.35">
      <c r="A89" s="177"/>
      <c r="B89" s="177"/>
      <c r="C89" s="177"/>
      <c r="D89" s="177"/>
    </row>
    <row r="90" spans="1:4" ht="16.149999999999999" customHeight="1" x14ac:dyDescent="0.35">
      <c r="A90" s="177"/>
      <c r="B90" s="177"/>
      <c r="C90" s="177"/>
      <c r="D90" s="177"/>
    </row>
    <row r="91" spans="1:4" ht="16.149999999999999" customHeight="1" x14ac:dyDescent="0.35">
      <c r="A91" s="177"/>
      <c r="B91" s="177"/>
      <c r="C91" s="177"/>
      <c r="D91" s="177"/>
    </row>
    <row r="92" spans="1:4" ht="16.149999999999999" customHeight="1" x14ac:dyDescent="0.35">
      <c r="A92" s="177"/>
      <c r="B92" s="177"/>
      <c r="C92" s="177"/>
      <c r="D92" s="177"/>
    </row>
    <row r="93" spans="1:4" ht="16.149999999999999" customHeight="1" x14ac:dyDescent="0.35">
      <c r="A93" s="177"/>
      <c r="B93" s="177"/>
      <c r="C93" s="177"/>
      <c r="D93" s="177"/>
    </row>
    <row r="94" spans="1:4" ht="16.149999999999999" customHeight="1" x14ac:dyDescent="0.35">
      <c r="A94" s="177"/>
      <c r="B94" s="177"/>
      <c r="C94" s="177"/>
      <c r="D94" s="177"/>
    </row>
    <row r="95" spans="1:4" ht="16.149999999999999" customHeight="1" x14ac:dyDescent="0.35">
      <c r="A95" s="177"/>
      <c r="B95" s="177"/>
      <c r="C95" s="177"/>
      <c r="D95" s="177"/>
    </row>
    <row r="96" spans="1:4" ht="16.149999999999999" customHeight="1" x14ac:dyDescent="0.35">
      <c r="A96" s="177"/>
      <c r="B96" s="177"/>
      <c r="C96" s="177"/>
      <c r="D96" s="177"/>
    </row>
    <row r="97" spans="1:4" ht="16.149999999999999" customHeight="1" x14ac:dyDescent="0.35">
      <c r="A97" s="177"/>
      <c r="B97" s="177"/>
      <c r="C97" s="177"/>
      <c r="D97" s="177"/>
    </row>
    <row r="98" spans="1:4" ht="16.149999999999999" customHeight="1" x14ac:dyDescent="0.35">
      <c r="A98" s="177"/>
      <c r="B98" s="177"/>
      <c r="C98" s="177"/>
      <c r="D98" s="177"/>
    </row>
    <row r="99" spans="1:4" ht="16.149999999999999" customHeight="1" x14ac:dyDescent="0.35">
      <c r="A99" s="177"/>
      <c r="B99" s="177"/>
      <c r="C99" s="177"/>
      <c r="D99" s="177"/>
    </row>
    <row r="100" spans="1:4" ht="16.149999999999999" customHeight="1" x14ac:dyDescent="0.35">
      <c r="A100" s="177"/>
      <c r="B100" s="177"/>
      <c r="C100" s="177"/>
      <c r="D100" s="177"/>
    </row>
    <row r="101" spans="1:4" ht="16.149999999999999" customHeight="1" x14ac:dyDescent="0.35">
      <c r="A101" s="177"/>
      <c r="B101" s="177"/>
      <c r="C101" s="177"/>
      <c r="D101" s="177"/>
    </row>
    <row r="102" spans="1:4" ht="16.149999999999999" customHeight="1" x14ac:dyDescent="0.35">
      <c r="A102" s="177"/>
      <c r="B102" s="177"/>
      <c r="C102" s="177"/>
      <c r="D102" s="177"/>
    </row>
    <row r="103" spans="1:4" ht="16.149999999999999" customHeight="1" x14ac:dyDescent="0.35">
      <c r="A103" s="177"/>
      <c r="B103" s="177"/>
      <c r="C103" s="177"/>
      <c r="D103" s="177"/>
    </row>
    <row r="104" spans="1:4" ht="16.149999999999999" customHeight="1" x14ac:dyDescent="0.35">
      <c r="A104" s="177"/>
      <c r="B104" s="177"/>
      <c r="C104" s="177"/>
      <c r="D104" s="177"/>
    </row>
    <row r="105" spans="1:4" ht="16.149999999999999" customHeight="1" x14ac:dyDescent="0.35">
      <c r="A105" s="177"/>
      <c r="B105" s="177"/>
      <c r="C105" s="177"/>
      <c r="D105" s="177"/>
    </row>
    <row r="106" spans="1:4" ht="16.149999999999999" customHeight="1" x14ac:dyDescent="0.35"/>
    <row r="107" spans="1:4" ht="16.149999999999999" customHeight="1" x14ac:dyDescent="0.35"/>
    <row r="108" spans="1:4" ht="16.149999999999999" customHeight="1" x14ac:dyDescent="0.35"/>
    <row r="109" spans="1:4" ht="16.149999999999999" customHeight="1" x14ac:dyDescent="0.35"/>
    <row r="110" spans="1:4" ht="16.149999999999999" customHeight="1" x14ac:dyDescent="0.35"/>
    <row r="111" spans="1:4" ht="16.149999999999999" customHeight="1" x14ac:dyDescent="0.35"/>
    <row r="112" spans="1:4" ht="16.149999999999999" customHeight="1" x14ac:dyDescent="0.35"/>
    <row r="113" ht="16.149999999999999" customHeight="1" x14ac:dyDescent="0.35"/>
    <row r="114" ht="16.149999999999999" customHeight="1" x14ac:dyDescent="0.35"/>
    <row r="115" ht="16.149999999999999" customHeight="1" x14ac:dyDescent="0.35"/>
    <row r="116" ht="16.149999999999999" customHeight="1" x14ac:dyDescent="0.35"/>
    <row r="117" ht="16.149999999999999" customHeight="1" x14ac:dyDescent="0.35"/>
    <row r="118" ht="16.149999999999999" customHeight="1" x14ac:dyDescent="0.35"/>
    <row r="119" ht="16.149999999999999" customHeight="1" x14ac:dyDescent="0.35"/>
    <row r="120" ht="16.149999999999999" customHeight="1" x14ac:dyDescent="0.35"/>
    <row r="121" ht="16.149999999999999" customHeight="1" x14ac:dyDescent="0.35"/>
    <row r="122" ht="16.149999999999999" customHeight="1" x14ac:dyDescent="0.35"/>
    <row r="123" ht="16.149999999999999" customHeight="1" x14ac:dyDescent="0.35"/>
    <row r="124" ht="16.149999999999999" customHeight="1" x14ac:dyDescent="0.35"/>
    <row r="125" ht="16.149999999999999" customHeight="1" x14ac:dyDescent="0.35"/>
    <row r="126" ht="16.149999999999999" customHeight="1" x14ac:dyDescent="0.35"/>
    <row r="127" ht="16.149999999999999" customHeight="1" x14ac:dyDescent="0.35"/>
    <row r="128" ht="16.149999999999999" customHeight="1" x14ac:dyDescent="0.35"/>
    <row r="129" ht="16.149999999999999" customHeight="1" x14ac:dyDescent="0.35"/>
    <row r="130" ht="16.149999999999999" customHeight="1" x14ac:dyDescent="0.35"/>
    <row r="131" ht="16.149999999999999" customHeight="1" x14ac:dyDescent="0.35"/>
    <row r="132" ht="16.149999999999999" customHeight="1" x14ac:dyDescent="0.35"/>
    <row r="133" ht="16.149999999999999" customHeight="1" x14ac:dyDescent="0.35"/>
    <row r="134" ht="16.149999999999999" customHeight="1" x14ac:dyDescent="0.35"/>
    <row r="135" ht="16.149999999999999" customHeight="1" x14ac:dyDescent="0.35"/>
    <row r="136" ht="16.149999999999999" customHeight="1" x14ac:dyDescent="0.35"/>
    <row r="137" ht="16.149999999999999" customHeight="1" x14ac:dyDescent="0.35"/>
    <row r="138" ht="16.149999999999999" customHeight="1" x14ac:dyDescent="0.35"/>
    <row r="139" ht="16.149999999999999" customHeight="1" x14ac:dyDescent="0.35"/>
    <row r="140" ht="16.149999999999999" customHeight="1" x14ac:dyDescent="0.35"/>
    <row r="141" ht="16.149999999999999" customHeight="1" x14ac:dyDescent="0.35"/>
    <row r="142" ht="16.149999999999999" customHeight="1" x14ac:dyDescent="0.35"/>
    <row r="143" ht="16.149999999999999" customHeight="1" x14ac:dyDescent="0.35"/>
    <row r="144" ht="16.149999999999999" customHeight="1" x14ac:dyDescent="0.35"/>
    <row r="145" ht="16.149999999999999" customHeight="1" x14ac:dyDescent="0.35"/>
    <row r="146" ht="16.149999999999999" customHeight="1" x14ac:dyDescent="0.35"/>
    <row r="147" ht="16.149999999999999" customHeight="1" x14ac:dyDescent="0.35"/>
    <row r="148" ht="16.149999999999999" customHeight="1" x14ac:dyDescent="0.35"/>
    <row r="149" ht="16.149999999999999" customHeight="1" x14ac:dyDescent="0.35"/>
    <row r="150" ht="16.149999999999999" customHeight="1" x14ac:dyDescent="0.35"/>
    <row r="151" ht="16.149999999999999" customHeight="1" x14ac:dyDescent="0.35"/>
    <row r="152" ht="16.149999999999999" customHeight="1" x14ac:dyDescent="0.35"/>
    <row r="153" ht="16.149999999999999" customHeight="1" x14ac:dyDescent="0.35"/>
    <row r="154" ht="16.149999999999999" customHeight="1" x14ac:dyDescent="0.35"/>
    <row r="155" ht="16.149999999999999" customHeight="1" x14ac:dyDescent="0.35"/>
    <row r="156" ht="16.149999999999999" customHeight="1" x14ac:dyDescent="0.35"/>
    <row r="157" ht="16.149999999999999" customHeight="1" x14ac:dyDescent="0.35"/>
    <row r="158" ht="16.149999999999999" customHeight="1" x14ac:dyDescent="0.35"/>
    <row r="159" ht="16.149999999999999" customHeight="1" x14ac:dyDescent="0.35"/>
    <row r="160" ht="16.149999999999999" customHeight="1" x14ac:dyDescent="0.35"/>
    <row r="161" ht="16.149999999999999" customHeight="1" x14ac:dyDescent="0.35"/>
    <row r="162" ht="16.149999999999999" customHeight="1" x14ac:dyDescent="0.35"/>
    <row r="163" ht="16.149999999999999" customHeight="1" x14ac:dyDescent="0.35"/>
    <row r="164" ht="16.149999999999999" customHeight="1" x14ac:dyDescent="0.35"/>
    <row r="165" ht="16.149999999999999" customHeight="1" x14ac:dyDescent="0.35"/>
    <row r="166" ht="16.149999999999999" customHeight="1" x14ac:dyDescent="0.35"/>
    <row r="167" ht="16.149999999999999" customHeight="1" x14ac:dyDescent="0.35"/>
    <row r="168" ht="16.149999999999999" customHeight="1" x14ac:dyDescent="0.35"/>
    <row r="169" ht="16.149999999999999" customHeight="1" x14ac:dyDescent="0.35"/>
    <row r="170" ht="16.149999999999999" customHeight="1" x14ac:dyDescent="0.35"/>
    <row r="171" ht="16.149999999999999" customHeight="1" x14ac:dyDescent="0.35"/>
    <row r="172" ht="16.149999999999999" customHeight="1" x14ac:dyDescent="0.35"/>
    <row r="173" ht="16.149999999999999" customHeight="1" x14ac:dyDescent="0.35"/>
    <row r="174" ht="16.149999999999999" customHeight="1" x14ac:dyDescent="0.35"/>
    <row r="175" ht="16.149999999999999" customHeight="1" x14ac:dyDescent="0.35"/>
    <row r="176" ht="16.149999999999999" customHeight="1" x14ac:dyDescent="0.35"/>
    <row r="177" ht="16.149999999999999" customHeight="1" x14ac:dyDescent="0.35"/>
    <row r="178" ht="16.149999999999999" customHeight="1" x14ac:dyDescent="0.35"/>
    <row r="179" ht="16.149999999999999" customHeight="1" x14ac:dyDescent="0.35"/>
    <row r="180" ht="16.149999999999999" customHeight="1" x14ac:dyDescent="0.35"/>
    <row r="181" ht="16.149999999999999" customHeight="1" x14ac:dyDescent="0.35"/>
    <row r="182" ht="16.149999999999999" customHeight="1" x14ac:dyDescent="0.35"/>
    <row r="183" ht="16.149999999999999" customHeight="1" x14ac:dyDescent="0.35"/>
    <row r="184" ht="16.149999999999999" customHeight="1" x14ac:dyDescent="0.35"/>
    <row r="185" ht="16.149999999999999" customHeight="1" x14ac:dyDescent="0.35"/>
    <row r="186" ht="16.149999999999999" customHeight="1" x14ac:dyDescent="0.35"/>
    <row r="187" ht="16.149999999999999" customHeight="1" x14ac:dyDescent="0.35"/>
    <row r="188" ht="16.149999999999999" customHeight="1" x14ac:dyDescent="0.35"/>
    <row r="189" ht="16.149999999999999" customHeight="1" x14ac:dyDescent="0.35"/>
    <row r="190" ht="16.149999999999999" customHeight="1" x14ac:dyDescent="0.35"/>
    <row r="191" ht="16.149999999999999" customHeight="1" x14ac:dyDescent="0.35"/>
    <row r="192" ht="16.149999999999999" customHeight="1" x14ac:dyDescent="0.35"/>
    <row r="193" ht="16.149999999999999" customHeight="1" x14ac:dyDescent="0.35"/>
    <row r="194" ht="16.149999999999999" customHeight="1" x14ac:dyDescent="0.35"/>
    <row r="195" ht="16.149999999999999" customHeight="1" x14ac:dyDescent="0.35"/>
    <row r="196" ht="16.149999999999999" customHeight="1" x14ac:dyDescent="0.35"/>
    <row r="197" ht="16.149999999999999" customHeight="1" x14ac:dyDescent="0.35"/>
    <row r="198" ht="16.149999999999999" customHeight="1" x14ac:dyDescent="0.35"/>
    <row r="199" ht="16.149999999999999" customHeight="1" x14ac:dyDescent="0.35"/>
    <row r="200" ht="16.149999999999999" customHeight="1" x14ac:dyDescent="0.35"/>
    <row r="201" ht="16.149999999999999" customHeight="1" x14ac:dyDescent="0.35"/>
    <row r="202" ht="16.149999999999999" customHeight="1" x14ac:dyDescent="0.35"/>
    <row r="203" ht="16.149999999999999" customHeight="1" x14ac:dyDescent="0.35"/>
    <row r="204" ht="16.149999999999999" customHeight="1" x14ac:dyDescent="0.35"/>
    <row r="205" ht="16.149999999999999" customHeight="1" x14ac:dyDescent="0.35"/>
    <row r="206" ht="16.149999999999999" customHeight="1" x14ac:dyDescent="0.35"/>
    <row r="207" ht="16.149999999999999" customHeight="1" x14ac:dyDescent="0.35"/>
    <row r="208" ht="16.149999999999999" customHeight="1" x14ac:dyDescent="0.35"/>
    <row r="209" ht="16.149999999999999" customHeight="1" x14ac:dyDescent="0.35"/>
    <row r="210" ht="16.149999999999999" customHeight="1" x14ac:dyDescent="0.35"/>
    <row r="211" ht="16.149999999999999" customHeight="1" x14ac:dyDescent="0.35"/>
    <row r="212" ht="16.149999999999999" customHeight="1" x14ac:dyDescent="0.35"/>
    <row r="213" ht="16.149999999999999" customHeight="1" x14ac:dyDescent="0.35"/>
    <row r="214" ht="16.149999999999999" customHeight="1" x14ac:dyDescent="0.35"/>
    <row r="215" ht="16.149999999999999" customHeight="1" x14ac:dyDescent="0.35"/>
    <row r="216" ht="16.149999999999999" customHeight="1" x14ac:dyDescent="0.35"/>
    <row r="217" ht="16.149999999999999" customHeight="1" x14ac:dyDescent="0.35"/>
    <row r="218" ht="16.149999999999999" customHeight="1" x14ac:dyDescent="0.35"/>
    <row r="219" ht="16.149999999999999" customHeight="1" x14ac:dyDescent="0.35"/>
    <row r="220" ht="16.149999999999999" customHeight="1" x14ac:dyDescent="0.35"/>
    <row r="221" ht="16.149999999999999" customHeight="1" x14ac:dyDescent="0.35"/>
    <row r="222" ht="16.149999999999999" customHeight="1" x14ac:dyDescent="0.35"/>
    <row r="223" ht="16.149999999999999" customHeight="1" x14ac:dyDescent="0.35"/>
    <row r="224" ht="16.149999999999999" customHeight="1" x14ac:dyDescent="0.35"/>
    <row r="225" ht="16.149999999999999" customHeight="1" x14ac:dyDescent="0.35"/>
    <row r="226" ht="16.149999999999999" customHeight="1" x14ac:dyDescent="0.35"/>
    <row r="227" ht="16.149999999999999" customHeight="1" x14ac:dyDescent="0.35"/>
    <row r="228" ht="16.149999999999999" customHeight="1" x14ac:dyDescent="0.35"/>
    <row r="229" ht="16.149999999999999" customHeight="1" x14ac:dyDescent="0.35"/>
    <row r="230" ht="16.149999999999999" customHeight="1" x14ac:dyDescent="0.35"/>
    <row r="231" ht="16.149999999999999" customHeight="1" x14ac:dyDescent="0.35"/>
    <row r="232" ht="16.149999999999999" customHeight="1" x14ac:dyDescent="0.35"/>
    <row r="233" ht="16.149999999999999" customHeight="1" x14ac:dyDescent="0.35"/>
    <row r="234" ht="16.149999999999999" customHeight="1" x14ac:dyDescent="0.35"/>
    <row r="235" ht="16.149999999999999" customHeight="1" x14ac:dyDescent="0.35"/>
    <row r="236" ht="16.149999999999999" customHeight="1" x14ac:dyDescent="0.35"/>
    <row r="237" ht="16.149999999999999" customHeight="1" x14ac:dyDescent="0.35"/>
    <row r="238" ht="16.149999999999999" customHeight="1" x14ac:dyDescent="0.35"/>
    <row r="239" ht="16.149999999999999" customHeight="1" x14ac:dyDescent="0.35"/>
    <row r="240" ht="16.149999999999999" customHeight="1" x14ac:dyDescent="0.35"/>
    <row r="241" ht="16.149999999999999" customHeight="1" x14ac:dyDescent="0.35"/>
    <row r="242" ht="16.149999999999999" customHeight="1" x14ac:dyDescent="0.35"/>
    <row r="243" ht="16.149999999999999" customHeight="1" x14ac:dyDescent="0.35"/>
    <row r="244" ht="16.149999999999999" customHeight="1" x14ac:dyDescent="0.35"/>
    <row r="245" ht="16.149999999999999" customHeight="1" x14ac:dyDescent="0.35"/>
    <row r="246" ht="16.149999999999999" customHeight="1" x14ac:dyDescent="0.35"/>
    <row r="247" ht="16.149999999999999" customHeight="1" x14ac:dyDescent="0.35"/>
    <row r="248" ht="16.149999999999999" customHeight="1" x14ac:dyDescent="0.35"/>
    <row r="249" ht="16.149999999999999" customHeight="1" x14ac:dyDescent="0.35"/>
    <row r="250" ht="16.149999999999999" customHeight="1" x14ac:dyDescent="0.35"/>
    <row r="251" ht="16.149999999999999" customHeight="1" x14ac:dyDescent="0.35"/>
    <row r="252" ht="16.149999999999999" customHeight="1" x14ac:dyDescent="0.35"/>
    <row r="253" ht="16.149999999999999" customHeight="1" x14ac:dyDescent="0.35"/>
    <row r="254" ht="16.149999999999999" customHeight="1" x14ac:dyDescent="0.35"/>
    <row r="255" ht="16.149999999999999" customHeight="1" x14ac:dyDescent="0.35"/>
    <row r="256" ht="16.149999999999999" customHeight="1" x14ac:dyDescent="0.35"/>
    <row r="257" ht="16.149999999999999" customHeight="1" x14ac:dyDescent="0.35"/>
    <row r="258" ht="16.149999999999999" customHeight="1" x14ac:dyDescent="0.35"/>
    <row r="259" ht="16.149999999999999" customHeight="1" x14ac:dyDescent="0.35"/>
    <row r="260" ht="16.149999999999999" customHeight="1" x14ac:dyDescent="0.35"/>
    <row r="261" ht="16.149999999999999" customHeight="1" x14ac:dyDescent="0.35"/>
    <row r="262" ht="16.149999999999999" customHeight="1" x14ac:dyDescent="0.35"/>
    <row r="263" ht="16.149999999999999" customHeight="1" x14ac:dyDescent="0.35"/>
    <row r="264" ht="16.149999999999999" customHeight="1" x14ac:dyDescent="0.35"/>
    <row r="265" ht="16.149999999999999" customHeight="1" x14ac:dyDescent="0.35"/>
    <row r="266" ht="16.149999999999999" customHeight="1" x14ac:dyDescent="0.35"/>
    <row r="267" ht="16.149999999999999" customHeight="1" x14ac:dyDescent="0.35"/>
    <row r="268" ht="16.149999999999999" customHeight="1" x14ac:dyDescent="0.35"/>
    <row r="269" ht="16.149999999999999" customHeight="1" x14ac:dyDescent="0.35"/>
    <row r="270" ht="16.149999999999999" customHeight="1" x14ac:dyDescent="0.35"/>
    <row r="271" ht="16.149999999999999" customHeight="1" x14ac:dyDescent="0.35"/>
    <row r="272" ht="16.149999999999999" customHeight="1" x14ac:dyDescent="0.35"/>
    <row r="273" ht="16.149999999999999" customHeight="1" x14ac:dyDescent="0.35"/>
    <row r="274" ht="16.149999999999999" customHeight="1" x14ac:dyDescent="0.35"/>
    <row r="275" ht="16.149999999999999" customHeight="1" x14ac:dyDescent="0.35"/>
    <row r="276" ht="16.149999999999999" customHeight="1" x14ac:dyDescent="0.35"/>
    <row r="277" ht="16.149999999999999" customHeight="1" x14ac:dyDescent="0.35"/>
    <row r="278" ht="16.149999999999999" customHeight="1" x14ac:dyDescent="0.35"/>
    <row r="279" ht="16.149999999999999" customHeight="1" x14ac:dyDescent="0.35"/>
    <row r="280" ht="16.149999999999999" customHeight="1" x14ac:dyDescent="0.35"/>
    <row r="281" ht="16.149999999999999" customHeight="1" x14ac:dyDescent="0.35"/>
    <row r="282" ht="16.149999999999999" customHeight="1" x14ac:dyDescent="0.35"/>
    <row r="283" ht="16.149999999999999" customHeight="1" x14ac:dyDescent="0.35"/>
    <row r="284" ht="16.149999999999999" customHeight="1" x14ac:dyDescent="0.35"/>
    <row r="285" ht="16.149999999999999" customHeight="1" x14ac:dyDescent="0.35"/>
    <row r="286" ht="16.149999999999999" customHeight="1" x14ac:dyDescent="0.35"/>
    <row r="287" ht="16.149999999999999" customHeight="1" x14ac:dyDescent="0.35"/>
    <row r="288" ht="16.149999999999999" customHeight="1" x14ac:dyDescent="0.35"/>
    <row r="289" ht="16.149999999999999" customHeight="1" x14ac:dyDescent="0.35"/>
    <row r="290" ht="16.149999999999999" customHeight="1" x14ac:dyDescent="0.35"/>
    <row r="291" ht="16.149999999999999" customHeight="1" x14ac:dyDescent="0.35"/>
    <row r="292" ht="16.149999999999999" customHeight="1" x14ac:dyDescent="0.35"/>
    <row r="293" ht="16.149999999999999" customHeight="1" x14ac:dyDescent="0.35"/>
    <row r="294" ht="16.149999999999999" customHeight="1" x14ac:dyDescent="0.35"/>
    <row r="295" ht="16.149999999999999" customHeight="1" x14ac:dyDescent="0.35"/>
    <row r="296" ht="16.149999999999999" customHeight="1" x14ac:dyDescent="0.35"/>
    <row r="297" ht="16.149999999999999" customHeight="1" x14ac:dyDescent="0.35"/>
    <row r="298" ht="16.149999999999999" customHeight="1" x14ac:dyDescent="0.35"/>
    <row r="299" ht="16.149999999999999" customHeight="1" x14ac:dyDescent="0.35"/>
    <row r="300" ht="16.149999999999999" customHeight="1" x14ac:dyDescent="0.35"/>
    <row r="301" ht="16.149999999999999" customHeight="1" x14ac:dyDescent="0.35"/>
    <row r="302" ht="16.149999999999999" customHeight="1" x14ac:dyDescent="0.35"/>
    <row r="303" ht="16.149999999999999" customHeight="1" x14ac:dyDescent="0.35"/>
    <row r="304" ht="16.149999999999999" customHeight="1" x14ac:dyDescent="0.35"/>
    <row r="305" ht="16.149999999999999" customHeight="1" x14ac:dyDescent="0.35"/>
    <row r="306" ht="16.149999999999999" customHeight="1" x14ac:dyDescent="0.35"/>
    <row r="307" ht="16.149999999999999" customHeight="1" x14ac:dyDescent="0.35"/>
    <row r="308" ht="16.149999999999999" customHeight="1" x14ac:dyDescent="0.35"/>
    <row r="309" ht="16.149999999999999" customHeight="1" x14ac:dyDescent="0.35"/>
    <row r="310" ht="16.149999999999999" customHeight="1" x14ac:dyDescent="0.35"/>
    <row r="311" ht="16.149999999999999" customHeight="1" x14ac:dyDescent="0.35"/>
    <row r="312" ht="16.149999999999999" customHeight="1" x14ac:dyDescent="0.35"/>
    <row r="313" ht="16.149999999999999" customHeight="1" x14ac:dyDescent="0.35"/>
    <row r="314" ht="16.149999999999999" customHeight="1" x14ac:dyDescent="0.35"/>
    <row r="315" ht="16.149999999999999" customHeight="1" x14ac:dyDescent="0.35"/>
    <row r="316" ht="16.149999999999999" customHeight="1" x14ac:dyDescent="0.35"/>
    <row r="317" ht="16.149999999999999" customHeight="1" x14ac:dyDescent="0.35"/>
    <row r="318" ht="16.149999999999999" customHeight="1" x14ac:dyDescent="0.35"/>
    <row r="319" ht="16.149999999999999" customHeight="1" x14ac:dyDescent="0.35"/>
    <row r="320" ht="16.149999999999999" customHeight="1" x14ac:dyDescent="0.35"/>
    <row r="321" ht="16.149999999999999" customHeight="1" x14ac:dyDescent="0.35"/>
    <row r="322" ht="16.149999999999999" customHeight="1" x14ac:dyDescent="0.35"/>
    <row r="323" ht="16.149999999999999" customHeight="1" x14ac:dyDescent="0.35"/>
    <row r="324" ht="16.149999999999999" customHeight="1" x14ac:dyDescent="0.35"/>
    <row r="325" ht="16.149999999999999" customHeight="1" x14ac:dyDescent="0.35"/>
    <row r="326" ht="16.149999999999999" customHeight="1" x14ac:dyDescent="0.35"/>
    <row r="327" ht="16.149999999999999" customHeight="1" x14ac:dyDescent="0.35"/>
    <row r="328" ht="16.149999999999999" customHeight="1" x14ac:dyDescent="0.35"/>
    <row r="329" ht="16.149999999999999" customHeight="1" x14ac:dyDescent="0.35"/>
    <row r="330" ht="16.149999999999999" customHeight="1" x14ac:dyDescent="0.35"/>
    <row r="331" ht="16.149999999999999" customHeight="1" x14ac:dyDescent="0.35"/>
    <row r="332" ht="16.149999999999999" customHeight="1" x14ac:dyDescent="0.35"/>
    <row r="333" ht="16.149999999999999" customHeight="1" x14ac:dyDescent="0.35"/>
    <row r="334" ht="16.149999999999999" customHeight="1" x14ac:dyDescent="0.35"/>
    <row r="335" ht="16.149999999999999" customHeight="1" x14ac:dyDescent="0.35"/>
    <row r="336" ht="16.149999999999999" customHeight="1" x14ac:dyDescent="0.35"/>
    <row r="337" ht="16.149999999999999" customHeight="1" x14ac:dyDescent="0.35"/>
    <row r="338" ht="16.149999999999999" customHeight="1" x14ac:dyDescent="0.35"/>
    <row r="339" ht="16.149999999999999" customHeight="1" x14ac:dyDescent="0.35"/>
    <row r="340" ht="16.149999999999999" customHeight="1" x14ac:dyDescent="0.35"/>
    <row r="341" ht="16.149999999999999" customHeight="1" x14ac:dyDescent="0.35"/>
    <row r="342" ht="16.149999999999999" customHeight="1" x14ac:dyDescent="0.35"/>
    <row r="343" ht="16.149999999999999" customHeight="1" x14ac:dyDescent="0.35"/>
    <row r="344" ht="16.149999999999999" customHeight="1" x14ac:dyDescent="0.35"/>
    <row r="345" ht="16.149999999999999" customHeight="1" x14ac:dyDescent="0.35"/>
    <row r="346" ht="16.149999999999999" customHeight="1" x14ac:dyDescent="0.35"/>
    <row r="347" ht="16.149999999999999" customHeight="1" x14ac:dyDescent="0.35"/>
    <row r="348" ht="16.149999999999999" customHeight="1" x14ac:dyDescent="0.35"/>
    <row r="349" ht="16.149999999999999" customHeight="1" x14ac:dyDescent="0.35"/>
    <row r="350" ht="16.149999999999999" customHeight="1" x14ac:dyDescent="0.35"/>
    <row r="351" ht="16.149999999999999" customHeight="1" x14ac:dyDescent="0.35"/>
    <row r="352" ht="16.149999999999999" customHeight="1" x14ac:dyDescent="0.35"/>
    <row r="353" ht="16.149999999999999" customHeight="1" x14ac:dyDescent="0.35"/>
    <row r="354" ht="16.149999999999999" customHeight="1" x14ac:dyDescent="0.35"/>
    <row r="355" ht="16.149999999999999" customHeight="1" x14ac:dyDescent="0.35"/>
    <row r="356" ht="16.149999999999999" customHeight="1" x14ac:dyDescent="0.35"/>
    <row r="357" ht="16.149999999999999" customHeight="1" x14ac:dyDescent="0.35"/>
    <row r="358" ht="16.149999999999999" customHeight="1" x14ac:dyDescent="0.35"/>
    <row r="359" ht="16.149999999999999" customHeight="1" x14ac:dyDescent="0.35"/>
    <row r="360" ht="16.149999999999999" customHeight="1" x14ac:dyDescent="0.35"/>
    <row r="361" ht="16.149999999999999" customHeight="1" x14ac:dyDescent="0.35"/>
    <row r="362" ht="16.149999999999999" customHeight="1" x14ac:dyDescent="0.35"/>
    <row r="363" ht="16.149999999999999" customHeight="1" x14ac:dyDescent="0.35"/>
    <row r="364" ht="16.149999999999999" customHeight="1" x14ac:dyDescent="0.35"/>
    <row r="365" ht="16.149999999999999" customHeight="1" x14ac:dyDescent="0.35"/>
    <row r="366" ht="16.149999999999999" customHeight="1" x14ac:dyDescent="0.35"/>
    <row r="367" ht="16.149999999999999" customHeight="1" x14ac:dyDescent="0.35"/>
    <row r="368" ht="16.149999999999999" customHeight="1" x14ac:dyDescent="0.35"/>
    <row r="369" ht="16.149999999999999" customHeight="1" x14ac:dyDescent="0.35"/>
    <row r="370" ht="16.149999999999999" customHeight="1" x14ac:dyDescent="0.35"/>
    <row r="371" ht="16.149999999999999" customHeight="1" x14ac:dyDescent="0.35"/>
    <row r="372" ht="16.149999999999999" customHeight="1" x14ac:dyDescent="0.35"/>
    <row r="373" ht="16.149999999999999" customHeight="1" x14ac:dyDescent="0.35"/>
    <row r="374" ht="16.149999999999999" customHeight="1" x14ac:dyDescent="0.35"/>
    <row r="375" ht="16.149999999999999" customHeight="1" x14ac:dyDescent="0.35"/>
    <row r="376" ht="16.149999999999999" customHeight="1" x14ac:dyDescent="0.35"/>
    <row r="377" ht="16.149999999999999" customHeight="1" x14ac:dyDescent="0.35"/>
    <row r="378" ht="16.149999999999999" customHeight="1" x14ac:dyDescent="0.35"/>
    <row r="379" ht="16.149999999999999" customHeight="1" x14ac:dyDescent="0.35"/>
    <row r="380" ht="16.149999999999999" customHeight="1" x14ac:dyDescent="0.35"/>
    <row r="381" ht="16.149999999999999" customHeight="1" x14ac:dyDescent="0.35"/>
    <row r="382" ht="16.149999999999999" customHeight="1" x14ac:dyDescent="0.35"/>
    <row r="383" ht="16.149999999999999" customHeight="1" x14ac:dyDescent="0.35"/>
    <row r="384" ht="16.149999999999999" customHeight="1" x14ac:dyDescent="0.35"/>
    <row r="385" ht="16.149999999999999" customHeight="1" x14ac:dyDescent="0.35"/>
    <row r="386" ht="16.149999999999999" customHeight="1" x14ac:dyDescent="0.35"/>
    <row r="387" ht="16.149999999999999" customHeight="1" x14ac:dyDescent="0.35"/>
    <row r="388" ht="16.149999999999999" customHeight="1" x14ac:dyDescent="0.35"/>
    <row r="389" ht="16.149999999999999" customHeight="1" x14ac:dyDescent="0.35"/>
    <row r="390" ht="16.149999999999999" customHeight="1" x14ac:dyDescent="0.35"/>
    <row r="391" ht="16.149999999999999" customHeight="1" x14ac:dyDescent="0.35"/>
    <row r="392" ht="16.149999999999999" customHeight="1" x14ac:dyDescent="0.35"/>
    <row r="393" ht="16.149999999999999" customHeight="1" x14ac:dyDescent="0.35"/>
    <row r="394" ht="16.149999999999999" customHeight="1" x14ac:dyDescent="0.35"/>
    <row r="395" ht="16.149999999999999" customHeight="1" x14ac:dyDescent="0.35"/>
    <row r="396" ht="16.149999999999999" customHeight="1" x14ac:dyDescent="0.35"/>
    <row r="397" ht="16.149999999999999" customHeight="1" x14ac:dyDescent="0.35"/>
    <row r="398" ht="16.149999999999999" customHeight="1" x14ac:dyDescent="0.35"/>
    <row r="399" ht="16.149999999999999" customHeight="1" x14ac:dyDescent="0.35"/>
    <row r="400" ht="16.149999999999999" customHeight="1" x14ac:dyDescent="0.35"/>
    <row r="401" ht="16.149999999999999" customHeight="1" x14ac:dyDescent="0.35"/>
    <row r="402" ht="16.149999999999999" customHeight="1" x14ac:dyDescent="0.35"/>
    <row r="403" ht="16.149999999999999" customHeight="1" x14ac:dyDescent="0.35"/>
    <row r="404" ht="16.149999999999999" customHeight="1" x14ac:dyDescent="0.35"/>
    <row r="405" ht="16.149999999999999" customHeight="1" x14ac:dyDescent="0.35"/>
    <row r="406" ht="16.149999999999999" customHeight="1" x14ac:dyDescent="0.35"/>
    <row r="407" ht="16.149999999999999" customHeight="1" x14ac:dyDescent="0.35"/>
    <row r="408" ht="16.149999999999999" customHeight="1" x14ac:dyDescent="0.35"/>
    <row r="409" ht="16.149999999999999" customHeight="1" x14ac:dyDescent="0.35"/>
    <row r="410" ht="16.149999999999999" customHeight="1" x14ac:dyDescent="0.35"/>
    <row r="411" ht="16.149999999999999" customHeight="1" x14ac:dyDescent="0.35"/>
    <row r="412" ht="16.149999999999999" customHeight="1" x14ac:dyDescent="0.35"/>
    <row r="413" ht="16.149999999999999" customHeight="1" x14ac:dyDescent="0.35"/>
    <row r="414" ht="16.149999999999999" customHeight="1" x14ac:dyDescent="0.35"/>
    <row r="415" ht="16.149999999999999" customHeight="1" x14ac:dyDescent="0.35"/>
    <row r="416" ht="16.149999999999999" customHeight="1" x14ac:dyDescent="0.35"/>
    <row r="417" ht="16.149999999999999" customHeight="1" x14ac:dyDescent="0.35"/>
    <row r="418" ht="16.149999999999999" customHeight="1" x14ac:dyDescent="0.35"/>
    <row r="419" ht="16.149999999999999" customHeight="1" x14ac:dyDescent="0.35"/>
    <row r="420" ht="16.149999999999999" customHeight="1" x14ac:dyDescent="0.35"/>
    <row r="421" ht="16.149999999999999" customHeight="1" x14ac:dyDescent="0.35"/>
    <row r="422" ht="16.149999999999999" customHeight="1" x14ac:dyDescent="0.35"/>
    <row r="423" ht="16.149999999999999" customHeight="1" x14ac:dyDescent="0.35"/>
    <row r="424" ht="16.149999999999999" customHeight="1" x14ac:dyDescent="0.35"/>
    <row r="425" ht="16.149999999999999" customHeight="1" x14ac:dyDescent="0.35"/>
    <row r="426" ht="16.149999999999999" customHeight="1" x14ac:dyDescent="0.35"/>
    <row r="427" ht="16.149999999999999" customHeight="1" x14ac:dyDescent="0.35"/>
    <row r="428" ht="16.149999999999999" customHeight="1" x14ac:dyDescent="0.35"/>
    <row r="429" ht="16.149999999999999" customHeight="1" x14ac:dyDescent="0.35"/>
    <row r="430" ht="16.149999999999999" customHeight="1" x14ac:dyDescent="0.35"/>
    <row r="431" ht="16.149999999999999" customHeight="1" x14ac:dyDescent="0.35"/>
    <row r="432" ht="16.149999999999999" customHeight="1" x14ac:dyDescent="0.35"/>
    <row r="433" ht="16.149999999999999" customHeight="1" x14ac:dyDescent="0.35"/>
    <row r="434" ht="16.149999999999999" customHeight="1" x14ac:dyDescent="0.35"/>
    <row r="435" ht="16.149999999999999" customHeight="1" x14ac:dyDescent="0.35"/>
    <row r="436" ht="16.149999999999999" customHeight="1" x14ac:dyDescent="0.35"/>
    <row r="437" ht="16.149999999999999" customHeight="1" x14ac:dyDescent="0.35"/>
    <row r="438" ht="16.149999999999999" customHeight="1" x14ac:dyDescent="0.35"/>
    <row r="439" ht="16.149999999999999" customHeight="1" x14ac:dyDescent="0.35"/>
    <row r="440" ht="16.149999999999999" customHeight="1" x14ac:dyDescent="0.35"/>
    <row r="441" ht="16.149999999999999" customHeight="1" x14ac:dyDescent="0.35"/>
    <row r="442" ht="16.149999999999999" customHeight="1" x14ac:dyDescent="0.35"/>
    <row r="443" ht="16.149999999999999" customHeight="1" x14ac:dyDescent="0.35"/>
    <row r="444" ht="16.149999999999999" customHeight="1" x14ac:dyDescent="0.35"/>
    <row r="445" ht="16.149999999999999" customHeight="1" x14ac:dyDescent="0.35"/>
    <row r="446" ht="16.149999999999999" customHeight="1" x14ac:dyDescent="0.35"/>
    <row r="447" ht="16.149999999999999" customHeight="1" x14ac:dyDescent="0.35"/>
    <row r="448" ht="16.149999999999999" customHeight="1" x14ac:dyDescent="0.35"/>
    <row r="449" ht="16.149999999999999" customHeight="1" x14ac:dyDescent="0.35"/>
    <row r="450" ht="16.149999999999999" customHeight="1" x14ac:dyDescent="0.35"/>
    <row r="451" ht="16.149999999999999" customHeight="1" x14ac:dyDescent="0.35"/>
    <row r="452" ht="16.149999999999999" customHeight="1" x14ac:dyDescent="0.35"/>
    <row r="453" ht="16.149999999999999" customHeight="1" x14ac:dyDescent="0.35"/>
    <row r="454" ht="16.149999999999999" customHeight="1" x14ac:dyDescent="0.35"/>
    <row r="455" ht="16.149999999999999" customHeight="1" x14ac:dyDescent="0.35"/>
    <row r="456" ht="16.149999999999999" customHeight="1" x14ac:dyDescent="0.35"/>
    <row r="457" ht="16.149999999999999" customHeight="1" x14ac:dyDescent="0.35"/>
    <row r="458" ht="16.149999999999999" customHeight="1" x14ac:dyDescent="0.35"/>
    <row r="459" ht="16.149999999999999" customHeight="1" x14ac:dyDescent="0.35"/>
    <row r="460" ht="16.149999999999999" customHeight="1" x14ac:dyDescent="0.35"/>
    <row r="461" ht="16.149999999999999" customHeight="1" x14ac:dyDescent="0.35"/>
    <row r="462" ht="16.149999999999999" customHeight="1" x14ac:dyDescent="0.35"/>
    <row r="463" ht="16.149999999999999" customHeight="1" x14ac:dyDescent="0.35"/>
    <row r="464" ht="16.149999999999999" customHeight="1" x14ac:dyDescent="0.35"/>
    <row r="465" ht="16.149999999999999" customHeight="1" x14ac:dyDescent="0.35"/>
    <row r="466" ht="16.149999999999999" customHeight="1" x14ac:dyDescent="0.35"/>
    <row r="467" ht="16.149999999999999" customHeight="1" x14ac:dyDescent="0.35"/>
    <row r="468" ht="16.149999999999999" customHeight="1" x14ac:dyDescent="0.35"/>
    <row r="469" ht="16.149999999999999" customHeight="1" x14ac:dyDescent="0.35"/>
    <row r="470" ht="16.149999999999999" customHeight="1" x14ac:dyDescent="0.35"/>
    <row r="471" ht="16.149999999999999" customHeight="1" x14ac:dyDescent="0.35"/>
    <row r="472" ht="16.149999999999999" customHeight="1" x14ac:dyDescent="0.35"/>
    <row r="473" ht="16.149999999999999" customHeight="1" x14ac:dyDescent="0.35"/>
    <row r="474" ht="16.149999999999999" customHeight="1" x14ac:dyDescent="0.35"/>
    <row r="475" ht="16.149999999999999" customHeight="1" x14ac:dyDescent="0.35"/>
    <row r="476" ht="16.149999999999999" customHeight="1" x14ac:dyDescent="0.35"/>
    <row r="477" ht="16.149999999999999" customHeight="1" x14ac:dyDescent="0.35"/>
    <row r="478" ht="16.149999999999999" customHeight="1" x14ac:dyDescent="0.35"/>
    <row r="479" ht="16.149999999999999" customHeight="1" x14ac:dyDescent="0.35"/>
    <row r="480" ht="16.149999999999999" customHeight="1" x14ac:dyDescent="0.35"/>
    <row r="481" ht="16.149999999999999" customHeight="1" x14ac:dyDescent="0.35"/>
    <row r="482" ht="16.149999999999999" customHeight="1" x14ac:dyDescent="0.35"/>
    <row r="483" ht="16.149999999999999" customHeight="1" x14ac:dyDescent="0.35"/>
    <row r="484" ht="16.149999999999999" customHeight="1" x14ac:dyDescent="0.35"/>
    <row r="485" ht="16.149999999999999" customHeight="1" x14ac:dyDescent="0.35"/>
    <row r="486" ht="16.149999999999999" customHeight="1" x14ac:dyDescent="0.35"/>
    <row r="487" ht="16.149999999999999" customHeight="1" x14ac:dyDescent="0.35"/>
    <row r="488" ht="16.149999999999999" customHeight="1" x14ac:dyDescent="0.35"/>
    <row r="489" ht="16.149999999999999" customHeight="1" x14ac:dyDescent="0.35"/>
    <row r="490" ht="16.149999999999999" customHeight="1" x14ac:dyDescent="0.35"/>
    <row r="491" ht="16.149999999999999" customHeight="1" x14ac:dyDescent="0.35"/>
    <row r="492" ht="16.149999999999999" customHeight="1" x14ac:dyDescent="0.35"/>
    <row r="493" ht="16.149999999999999" customHeight="1" x14ac:dyDescent="0.35"/>
    <row r="494" ht="16.149999999999999" customHeight="1" x14ac:dyDescent="0.35"/>
    <row r="495" ht="16.149999999999999" customHeight="1" x14ac:dyDescent="0.35"/>
    <row r="496" ht="16.149999999999999" customHeight="1" x14ac:dyDescent="0.35"/>
    <row r="497" ht="16.149999999999999" customHeight="1" x14ac:dyDescent="0.35"/>
    <row r="498" ht="16.149999999999999" customHeight="1" x14ac:dyDescent="0.35"/>
    <row r="499" ht="16.149999999999999" customHeight="1" x14ac:dyDescent="0.35"/>
    <row r="500" ht="16.149999999999999" customHeight="1" x14ac:dyDescent="0.35"/>
    <row r="501" ht="16.149999999999999" customHeight="1" x14ac:dyDescent="0.35"/>
    <row r="502" ht="16.149999999999999" customHeight="1" x14ac:dyDescent="0.35"/>
    <row r="503" ht="16.149999999999999" customHeight="1" x14ac:dyDescent="0.35"/>
    <row r="504" ht="16.149999999999999" customHeight="1" x14ac:dyDescent="0.35"/>
    <row r="505" ht="16.149999999999999" customHeight="1" x14ac:dyDescent="0.35"/>
    <row r="506" ht="16.149999999999999" customHeight="1" x14ac:dyDescent="0.35"/>
    <row r="507" ht="16.149999999999999" customHeight="1" x14ac:dyDescent="0.35"/>
    <row r="508" ht="16.149999999999999" customHeight="1" x14ac:dyDescent="0.35"/>
  </sheetData>
  <mergeCells count="3">
    <mergeCell ref="A1:D1"/>
    <mergeCell ref="A3:D3"/>
    <mergeCell ref="A5:D5"/>
  </mergeCells>
  <phoneticPr fontId="0" type="noConversion"/>
  <printOptions horizontalCentered="1"/>
  <pageMargins left="1" right="1" top="0.5" bottom="0.5" header="0.5" footer="0.5"/>
  <pageSetup firstPageNumber="6" orientation="portrait" r:id="rId1"/>
  <headerFooter alignWithMargins="0">
    <oddFooter>&amp;R&amp;"Times New Roman,Bold Italic"The accompanying notes are an integral part of these financial statements.&amp;"Times New Roman,Italic"
&amp;"Times New Roman,Regular"7</oddFoot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37"/>
  <sheetViews>
    <sheetView zoomScale="80" zoomScaleNormal="80" zoomScaleSheetLayoutView="100" workbookViewId="0">
      <selection activeCell="S43" sqref="S43"/>
    </sheetView>
  </sheetViews>
  <sheetFormatPr defaultColWidth="9" defaultRowHeight="15.5" x14ac:dyDescent="0.35"/>
  <cols>
    <col min="1" max="1" width="33.83203125" style="198" customWidth="1"/>
    <col min="2" max="2" width="13.58203125" style="74" customWidth="1"/>
    <col min="3" max="3" width="1" style="74" customWidth="1"/>
    <col min="4" max="4" width="13.58203125" style="74" customWidth="1"/>
    <col min="5" max="5" width="1" style="74" customWidth="1"/>
    <col min="6" max="6" width="13.58203125" style="74" customWidth="1"/>
    <col min="7" max="7" width="9" style="74"/>
    <col min="8" max="8" width="11.25" style="74" customWidth="1"/>
    <col min="9" max="9" width="11.75" style="74" customWidth="1"/>
    <col min="10" max="10" width="9.83203125" style="75" customWidth="1"/>
    <col min="11" max="12" width="11.08203125" style="75" customWidth="1"/>
    <col min="13" max="16384" width="9" style="74"/>
  </cols>
  <sheetData>
    <row r="1" spans="1:12" s="121" customFormat="1" ht="18" customHeight="1" x14ac:dyDescent="0.5">
      <c r="A1" s="333" t="s">
        <v>44</v>
      </c>
      <c r="B1" s="333"/>
      <c r="C1" s="333"/>
      <c r="D1" s="333"/>
      <c r="E1" s="333"/>
      <c r="F1" s="333"/>
    </row>
    <row r="2" spans="1:12" s="121" customFormat="1" ht="16" customHeight="1" x14ac:dyDescent="0.5">
      <c r="A2" s="117"/>
      <c r="B2" s="117"/>
      <c r="C2" s="117"/>
      <c r="D2" s="117"/>
      <c r="E2" s="117"/>
      <c r="F2" s="117"/>
    </row>
    <row r="3" spans="1:12" s="125" customFormat="1" ht="16" customHeight="1" x14ac:dyDescent="0.4">
      <c r="A3" s="345" t="s">
        <v>167</v>
      </c>
      <c r="B3" s="345"/>
      <c r="C3" s="345"/>
      <c r="D3" s="345"/>
      <c r="E3" s="345"/>
      <c r="F3" s="345"/>
    </row>
    <row r="4" spans="1:12" s="125" customFormat="1" ht="16" customHeight="1" x14ac:dyDescent="0.4">
      <c r="A4" s="278"/>
      <c r="B4" s="278"/>
      <c r="C4" s="278"/>
      <c r="D4" s="278"/>
      <c r="E4" s="278"/>
      <c r="F4" s="278"/>
    </row>
    <row r="5" spans="1:12" s="125" customFormat="1" ht="16" customHeight="1" thickBot="1" x14ac:dyDescent="0.45">
      <c r="A5" s="346" t="s">
        <v>168</v>
      </c>
      <c r="B5" s="346"/>
      <c r="C5" s="346"/>
      <c r="D5" s="346"/>
      <c r="E5" s="346"/>
      <c r="F5" s="346"/>
    </row>
    <row r="6" spans="1:12" s="55" customFormat="1" ht="16" customHeight="1" x14ac:dyDescent="0.35">
      <c r="A6" s="185"/>
      <c r="B6" s="186"/>
      <c r="C6" s="186"/>
      <c r="D6" s="186"/>
      <c r="E6" s="186"/>
      <c r="F6" s="187"/>
    </row>
    <row r="7" spans="1:12" s="55" customFormat="1" ht="16" customHeight="1" x14ac:dyDescent="0.35">
      <c r="A7" s="188"/>
      <c r="B7" s="188"/>
      <c r="C7" s="188"/>
      <c r="D7" s="188"/>
      <c r="E7" s="188"/>
      <c r="F7" s="189"/>
    </row>
    <row r="8" spans="1:12" ht="16" customHeight="1" x14ac:dyDescent="0.35">
      <c r="A8" s="190"/>
      <c r="B8" s="191" t="s">
        <v>2</v>
      </c>
      <c r="C8" s="191"/>
      <c r="D8" s="191" t="s">
        <v>3</v>
      </c>
      <c r="E8" s="191"/>
      <c r="F8" s="192"/>
      <c r="J8" s="74"/>
      <c r="K8" s="74"/>
      <c r="L8" s="74"/>
    </row>
    <row r="9" spans="1:12" ht="16" customHeight="1" x14ac:dyDescent="0.35">
      <c r="A9" s="190"/>
      <c r="B9" s="193" t="s">
        <v>5</v>
      </c>
      <c r="C9" s="193"/>
      <c r="D9" s="193" t="s">
        <v>6</v>
      </c>
      <c r="E9" s="193"/>
      <c r="F9" s="193" t="s">
        <v>4</v>
      </c>
      <c r="J9" s="74"/>
      <c r="K9" s="74"/>
      <c r="L9" s="74"/>
    </row>
    <row r="10" spans="1:12" ht="16" customHeight="1" x14ac:dyDescent="0.35">
      <c r="A10" s="190"/>
      <c r="B10" s="180"/>
      <c r="C10" s="180"/>
      <c r="D10" s="180"/>
      <c r="E10" s="180"/>
      <c r="F10" s="180"/>
      <c r="J10" s="74"/>
      <c r="K10" s="74"/>
      <c r="L10" s="74"/>
    </row>
    <row r="11" spans="1:12" ht="16" customHeight="1" x14ac:dyDescent="0.35">
      <c r="A11" s="282" t="s">
        <v>154</v>
      </c>
      <c r="B11" s="108">
        <v>0</v>
      </c>
      <c r="C11" s="108"/>
      <c r="D11" s="108">
        <v>0</v>
      </c>
      <c r="E11" s="108"/>
      <c r="F11" s="108">
        <f>ROUND(SUM(B11:D11),0)</f>
        <v>0</v>
      </c>
      <c r="J11" s="74"/>
      <c r="K11" s="74"/>
      <c r="L11" s="74"/>
    </row>
    <row r="12" spans="1:12" ht="16" customHeight="1" x14ac:dyDescent="0.35">
      <c r="A12" s="190"/>
      <c r="B12" s="62"/>
      <c r="C12" s="62"/>
      <c r="D12" s="62"/>
      <c r="E12" s="62"/>
      <c r="F12" s="62"/>
      <c r="J12" s="74"/>
      <c r="K12" s="74"/>
      <c r="L12" s="74"/>
    </row>
    <row r="13" spans="1:12" ht="16" customHeight="1" x14ac:dyDescent="0.35">
      <c r="A13" s="194"/>
      <c r="B13" s="62"/>
      <c r="C13" s="62"/>
      <c r="D13" s="62"/>
      <c r="E13" s="62"/>
      <c r="F13" s="62"/>
      <c r="J13" s="74"/>
      <c r="K13" s="74"/>
      <c r="L13" s="74"/>
    </row>
    <row r="14" spans="1:12" ht="16" customHeight="1" x14ac:dyDescent="0.35">
      <c r="A14" s="195" t="s">
        <v>23</v>
      </c>
      <c r="B14" s="62">
        <v>0</v>
      </c>
      <c r="C14" s="62"/>
      <c r="D14" s="62">
        <v>0</v>
      </c>
      <c r="E14" s="62"/>
      <c r="F14" s="62">
        <f>ROUND(SUM(B14:D14),0)</f>
        <v>0</v>
      </c>
      <c r="H14" s="75"/>
      <c r="I14" s="75"/>
      <c r="J14" s="74"/>
      <c r="K14" s="74"/>
      <c r="L14" s="74"/>
    </row>
    <row r="15" spans="1:12" ht="16" customHeight="1" x14ac:dyDescent="0.35">
      <c r="A15" s="195"/>
      <c r="B15" s="62"/>
      <c r="C15" s="62"/>
      <c r="D15" s="62"/>
      <c r="E15" s="62"/>
      <c r="F15" s="62"/>
      <c r="H15" s="196"/>
      <c r="I15" s="75"/>
      <c r="J15" s="74"/>
      <c r="K15" s="74"/>
      <c r="L15" s="74"/>
    </row>
    <row r="16" spans="1:12" ht="16" customHeight="1" x14ac:dyDescent="0.35">
      <c r="A16" s="283" t="s">
        <v>173</v>
      </c>
      <c r="H16" s="75"/>
      <c r="I16" s="75"/>
      <c r="J16" s="74"/>
      <c r="K16" s="74"/>
      <c r="L16" s="74"/>
    </row>
    <row r="17" spans="1:12" ht="16" customHeight="1" x14ac:dyDescent="0.35">
      <c r="A17" s="284" t="s">
        <v>174</v>
      </c>
      <c r="B17" s="62">
        <v>0</v>
      </c>
      <c r="C17" s="62"/>
      <c r="D17" s="62">
        <v>0</v>
      </c>
      <c r="E17" s="62"/>
      <c r="F17" s="62">
        <f>ROUND(SUM(B17:D17),0)</f>
        <v>0</v>
      </c>
      <c r="H17" s="75"/>
      <c r="I17" s="75"/>
      <c r="J17" s="74"/>
      <c r="K17" s="74"/>
      <c r="L17" s="74"/>
    </row>
    <row r="18" spans="1:12" ht="16" customHeight="1" x14ac:dyDescent="0.35">
      <c r="A18" s="195"/>
      <c r="B18" s="62"/>
      <c r="C18" s="62"/>
      <c r="D18" s="62"/>
      <c r="E18" s="62"/>
      <c r="F18" s="62"/>
      <c r="H18" s="75"/>
      <c r="I18" s="75"/>
      <c r="J18" s="74"/>
      <c r="K18" s="74"/>
      <c r="L18" s="74"/>
    </row>
    <row r="19" spans="1:12" ht="16" customHeight="1" x14ac:dyDescent="0.35">
      <c r="A19" s="195" t="str">
        <f>IF(F20&gt;0,"Allocation of net income:","Allocation of net loss:")</f>
        <v>Allocation of net loss:</v>
      </c>
      <c r="B19" s="62"/>
      <c r="C19" s="62"/>
      <c r="D19" s="62"/>
      <c r="E19" s="62"/>
      <c r="F19" s="62"/>
      <c r="J19" s="74"/>
      <c r="K19" s="74"/>
      <c r="L19" s="74"/>
    </row>
    <row r="20" spans="1:12" ht="16" customHeight="1" x14ac:dyDescent="0.35">
      <c r="A20" s="73" t="s">
        <v>24</v>
      </c>
      <c r="B20" s="62">
        <v>0</v>
      </c>
      <c r="C20" s="62"/>
      <c r="D20" s="62">
        <v>0</v>
      </c>
      <c r="E20" s="62"/>
      <c r="F20" s="62">
        <f>ROUND(SUM(B20:D20),0)</f>
        <v>0</v>
      </c>
      <c r="J20" s="74"/>
      <c r="K20" s="74"/>
      <c r="L20" s="74"/>
    </row>
    <row r="21" spans="1:12" ht="16" customHeight="1" x14ac:dyDescent="0.5">
      <c r="A21" s="73"/>
      <c r="B21" s="68"/>
      <c r="C21" s="62"/>
      <c r="D21" s="68"/>
      <c r="E21" s="62"/>
      <c r="F21" s="68"/>
      <c r="J21" s="74"/>
      <c r="K21" s="74"/>
      <c r="L21" s="74"/>
    </row>
    <row r="22" spans="1:12" ht="16" customHeight="1" x14ac:dyDescent="0.5">
      <c r="A22" s="267" t="s">
        <v>50</v>
      </c>
      <c r="B22" s="109">
        <v>0</v>
      </c>
      <c r="C22" s="109"/>
      <c r="D22" s="109">
        <f>-B22</f>
        <v>0</v>
      </c>
      <c r="E22" s="109"/>
      <c r="F22" s="109">
        <f>ROUND(SUM(B22:D22),0)</f>
        <v>0</v>
      </c>
      <c r="J22" s="74"/>
      <c r="K22" s="74"/>
      <c r="L22" s="74"/>
    </row>
    <row r="23" spans="1:12" ht="16" customHeight="1" x14ac:dyDescent="0.35">
      <c r="A23" s="73"/>
      <c r="B23" s="50"/>
      <c r="C23" s="50"/>
      <c r="D23" s="159"/>
      <c r="E23" s="50"/>
      <c r="F23" s="50"/>
      <c r="H23" s="75"/>
      <c r="I23" s="75"/>
      <c r="J23" s="74"/>
      <c r="K23" s="74"/>
      <c r="L23" s="74"/>
    </row>
    <row r="24" spans="1:12" ht="16" customHeight="1" x14ac:dyDescent="0.35">
      <c r="A24" s="190"/>
      <c r="B24" s="62"/>
      <c r="C24" s="62"/>
      <c r="D24" s="62"/>
      <c r="E24" s="62"/>
      <c r="F24" s="62"/>
      <c r="H24" s="75"/>
      <c r="I24" s="75"/>
      <c r="J24" s="74"/>
      <c r="K24" s="74"/>
      <c r="L24" s="74"/>
    </row>
    <row r="25" spans="1:12" ht="16" customHeight="1" x14ac:dyDescent="0.5">
      <c r="A25" s="281" t="s">
        <v>169</v>
      </c>
      <c r="B25" s="197">
        <f>ROUND(SUM(B11:B22),0)</f>
        <v>0</v>
      </c>
      <c r="C25" s="197"/>
      <c r="D25" s="197">
        <f>ROUND(SUM(D11:D22),0)</f>
        <v>0</v>
      </c>
      <c r="E25" s="197"/>
      <c r="F25" s="197">
        <f>ROUND(SUM(F11:F22),0)</f>
        <v>0</v>
      </c>
      <c r="H25" s="75"/>
      <c r="I25" s="75"/>
      <c r="J25" s="74"/>
      <c r="K25" s="74"/>
      <c r="L25" s="74"/>
    </row>
    <row r="26" spans="1:12" ht="16" customHeight="1" x14ac:dyDescent="0.35">
      <c r="A26" s="190"/>
      <c r="B26" s="62"/>
      <c r="C26" s="62"/>
      <c r="D26" s="62"/>
      <c r="E26" s="62"/>
      <c r="F26" s="62"/>
      <c r="J26" s="74"/>
      <c r="K26" s="74"/>
      <c r="L26" s="74"/>
    </row>
    <row r="27" spans="1:12" ht="16" customHeight="1" x14ac:dyDescent="0.35">
      <c r="A27" s="177"/>
      <c r="B27" s="62"/>
      <c r="C27" s="62"/>
      <c r="D27" s="62"/>
      <c r="E27" s="62"/>
      <c r="F27" s="62"/>
      <c r="J27" s="74"/>
      <c r="K27" s="74"/>
      <c r="L27" s="74"/>
    </row>
    <row r="28" spans="1:12" ht="16" customHeight="1" x14ac:dyDescent="0.35">
      <c r="J28" s="74"/>
      <c r="K28" s="74"/>
      <c r="L28" s="74"/>
    </row>
    <row r="29" spans="1:12" ht="16" customHeight="1" x14ac:dyDescent="0.35">
      <c r="J29" s="74"/>
      <c r="K29" s="74"/>
      <c r="L29" s="74"/>
    </row>
    <row r="30" spans="1:12" ht="16" customHeight="1" x14ac:dyDescent="0.35">
      <c r="J30" s="74"/>
      <c r="K30" s="74"/>
      <c r="L30" s="74"/>
    </row>
    <row r="31" spans="1:12" ht="16" customHeight="1" x14ac:dyDescent="0.35">
      <c r="J31" s="74"/>
      <c r="K31" s="74"/>
      <c r="L31" s="74"/>
    </row>
    <row r="32" spans="1:12" ht="16" customHeight="1" x14ac:dyDescent="0.35">
      <c r="A32" s="74"/>
      <c r="J32" s="74"/>
      <c r="K32" s="74"/>
      <c r="L32" s="74"/>
    </row>
    <row r="33" spans="1:12" ht="16" customHeight="1" x14ac:dyDescent="0.35">
      <c r="A33" s="74"/>
      <c r="J33" s="74"/>
      <c r="K33" s="74"/>
      <c r="L33" s="74"/>
    </row>
    <row r="34" spans="1:12" ht="16" customHeight="1" x14ac:dyDescent="0.35">
      <c r="A34" s="74"/>
      <c r="J34" s="74"/>
      <c r="K34" s="74"/>
      <c r="L34" s="74"/>
    </row>
    <row r="35" spans="1:12" ht="16" customHeight="1" x14ac:dyDescent="0.35">
      <c r="A35" s="74"/>
      <c r="J35" s="74"/>
      <c r="K35" s="74"/>
      <c r="L35" s="74"/>
    </row>
    <row r="36" spans="1:12" ht="16" customHeight="1" x14ac:dyDescent="0.35">
      <c r="A36" s="74"/>
      <c r="J36" s="74"/>
      <c r="K36" s="74"/>
      <c r="L36" s="74"/>
    </row>
    <row r="37" spans="1:12" ht="16" customHeight="1" x14ac:dyDescent="0.35">
      <c r="A37" s="74"/>
      <c r="J37" s="74"/>
      <c r="K37" s="74"/>
      <c r="L37" s="74"/>
    </row>
  </sheetData>
  <mergeCells count="3">
    <mergeCell ref="A1:F1"/>
    <mergeCell ref="A3:F3"/>
    <mergeCell ref="A5:F5"/>
  </mergeCells>
  <printOptions horizontalCentered="1"/>
  <pageMargins left="1" right="1" top="0.5" bottom="0.5" header="0.5" footer="0.5"/>
  <pageSetup fitToWidth="0" fitToHeight="0" orientation="portrait" r:id="rId1"/>
  <headerFooter alignWithMargins="0">
    <oddFooter>&amp;R&amp;"Times New Roman,Bold Italic"The accompanying notes are an integral part of these financial statements.&amp;"Times New Roman,Italic"
&amp;"Times New Roman,Regular"8</oddFooter>
  </headerFooter>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28"/>
  <sheetViews>
    <sheetView topLeftCell="A22" zoomScale="80" zoomScaleNormal="80" zoomScaleSheetLayoutView="100" workbookViewId="0">
      <selection activeCell="H55" sqref="H55"/>
    </sheetView>
  </sheetViews>
  <sheetFormatPr defaultColWidth="9" defaultRowHeight="15.5" x14ac:dyDescent="0.35"/>
  <cols>
    <col min="1" max="1" width="49.5" style="3" customWidth="1"/>
    <col min="2" max="2" width="13.58203125" style="3" customWidth="1"/>
    <col min="3" max="3" width="1" style="3" customWidth="1"/>
    <col min="4" max="4" width="13.58203125" style="1" customWidth="1"/>
    <col min="5" max="6" width="9" style="1"/>
    <col min="7" max="7" width="14.75" style="1" customWidth="1"/>
    <col min="8" max="16384" width="9" style="1"/>
  </cols>
  <sheetData>
    <row r="1" spans="1:7" s="22" customFormat="1" ht="18" customHeight="1" x14ac:dyDescent="0.5">
      <c r="A1" s="333" t="s">
        <v>44</v>
      </c>
      <c r="B1" s="333"/>
      <c r="C1" s="333"/>
      <c r="D1" s="333"/>
    </row>
    <row r="2" spans="1:7" s="22" customFormat="1" ht="16" customHeight="1" x14ac:dyDescent="0.5">
      <c r="A2" s="36"/>
      <c r="B2" s="36"/>
      <c r="C2" s="36"/>
      <c r="D2" s="39"/>
    </row>
    <row r="3" spans="1:7" s="23" customFormat="1" ht="16" customHeight="1" x14ac:dyDescent="0.4">
      <c r="A3" s="334" t="s">
        <v>175</v>
      </c>
      <c r="B3" s="334"/>
      <c r="C3" s="334"/>
      <c r="D3" s="334"/>
    </row>
    <row r="4" spans="1:7" s="23" customFormat="1" ht="16" customHeight="1" x14ac:dyDescent="0.4">
      <c r="A4" s="42"/>
      <c r="B4" s="42"/>
      <c r="C4" s="42"/>
      <c r="D4" s="37"/>
    </row>
    <row r="5" spans="1:7" s="23" customFormat="1" ht="16" customHeight="1" thickBot="1" x14ac:dyDescent="0.45">
      <c r="A5" s="344" t="s">
        <v>168</v>
      </c>
      <c r="B5" s="344"/>
      <c r="C5" s="344"/>
      <c r="D5" s="344"/>
    </row>
    <row r="6" spans="1:7" ht="16" customHeight="1" x14ac:dyDescent="0.35">
      <c r="A6" s="43"/>
      <c r="B6" s="38"/>
      <c r="C6" s="38"/>
      <c r="D6" s="38"/>
      <c r="E6" s="21"/>
    </row>
    <row r="7" spans="1:7" ht="16" customHeight="1" x14ac:dyDescent="0.35">
      <c r="A7" s="43"/>
      <c r="B7" s="38"/>
      <c r="C7" s="38"/>
      <c r="D7" s="38"/>
      <c r="E7" s="21"/>
    </row>
    <row r="8" spans="1:7" ht="16" customHeight="1" x14ac:dyDescent="0.35">
      <c r="A8" s="199" t="s">
        <v>117</v>
      </c>
      <c r="B8" s="30"/>
      <c r="C8" s="30"/>
      <c r="D8" s="33"/>
    </row>
    <row r="9" spans="1:7" ht="16" customHeight="1" x14ac:dyDescent="0.35">
      <c r="A9" s="52" t="str">
        <f>IF(D9&gt;0,"Net Income", "Net Loss")</f>
        <v>Net Loss</v>
      </c>
      <c r="B9" s="26"/>
      <c r="C9" s="26"/>
      <c r="D9" s="40">
        <f>+'Stmt Operations (Going Concern)'!D44</f>
        <v>0</v>
      </c>
      <c r="E9" s="52"/>
    </row>
    <row r="10" spans="1:7" ht="16" customHeight="1" x14ac:dyDescent="0.35">
      <c r="A10" s="28" t="str">
        <f>IF(D9&gt;0, "Adjustments to reconcile net income", "Adjustments to reconcile net loss")</f>
        <v>Adjustments to reconcile net loss</v>
      </c>
      <c r="B10" s="26"/>
      <c r="C10" s="26"/>
      <c r="D10" s="31"/>
    </row>
    <row r="11" spans="1:7" ht="16" customHeight="1" x14ac:dyDescent="0.35">
      <c r="A11" s="28" t="str">
        <f>IF(D10&gt;0, "to net cash provided by operating activities", " to net cash used in operating activities")</f>
        <v xml:space="preserve"> to net cash used in operating activities</v>
      </c>
      <c r="B11" s="26"/>
      <c r="C11" s="26"/>
      <c r="D11" s="31"/>
      <c r="G11" s="28"/>
    </row>
    <row r="12" spans="1:7" ht="16" customHeight="1" x14ac:dyDescent="0.35">
      <c r="A12" s="77" t="s">
        <v>56</v>
      </c>
      <c r="B12" s="40">
        <f>+'CF Worksheet'!B49</f>
        <v>0</v>
      </c>
      <c r="C12" s="34"/>
      <c r="D12" s="31"/>
    </row>
    <row r="13" spans="1:7" x14ac:dyDescent="0.35">
      <c r="A13" s="77" t="s">
        <v>57</v>
      </c>
      <c r="B13" s="31">
        <f>+'CF Worksheet'!B50</f>
        <v>0</v>
      </c>
    </row>
    <row r="14" spans="1:7" ht="16" customHeight="1" x14ac:dyDescent="0.35">
      <c r="A14" s="77" t="s">
        <v>48</v>
      </c>
      <c r="B14" s="31">
        <f>+'CF Worksheet'!C50</f>
        <v>0</v>
      </c>
      <c r="C14" s="32"/>
      <c r="D14" s="31"/>
    </row>
    <row r="15" spans="1:7" ht="16" customHeight="1" x14ac:dyDescent="0.35">
      <c r="A15" s="77" t="s">
        <v>49</v>
      </c>
      <c r="B15" s="31">
        <f>+'CF Worksheet'!C49</f>
        <v>0</v>
      </c>
      <c r="C15" s="26"/>
      <c r="D15" s="31"/>
    </row>
    <row r="16" spans="1:7" ht="16" customHeight="1" x14ac:dyDescent="0.35">
      <c r="A16" s="77" t="str">
        <f>IF(B16&gt;0,"Net realized income from investments","Net realized loss from investments")</f>
        <v>Net realized loss from investments</v>
      </c>
      <c r="B16" s="31">
        <f>+'CF Worksheet'!D51</f>
        <v>0</v>
      </c>
      <c r="C16" s="26"/>
      <c r="D16" s="31"/>
    </row>
    <row r="17" spans="1:7" ht="16" customHeight="1" x14ac:dyDescent="0.35">
      <c r="A17" s="77" t="s">
        <v>153</v>
      </c>
      <c r="B17" s="31"/>
      <c r="C17" s="26"/>
      <c r="D17" s="31"/>
    </row>
    <row r="18" spans="1:7" ht="16" customHeight="1" x14ac:dyDescent="0.35">
      <c r="A18" s="77" t="s">
        <v>152</v>
      </c>
      <c r="B18" s="31">
        <f>+'CF Worksheet'!D52</f>
        <v>0</v>
      </c>
      <c r="C18" s="26"/>
      <c r="D18" s="31"/>
    </row>
    <row r="19" spans="1:7" ht="16" customHeight="1" x14ac:dyDescent="0.35">
      <c r="A19" s="266" t="s">
        <v>22</v>
      </c>
      <c r="B19" s="31"/>
      <c r="C19" s="26"/>
      <c r="D19" s="31"/>
    </row>
    <row r="20" spans="1:7" ht="16" customHeight="1" x14ac:dyDescent="0.35">
      <c r="A20" s="72" t="s">
        <v>211</v>
      </c>
      <c r="B20" s="31">
        <f>'CF Worksheet'!F11</f>
        <v>0</v>
      </c>
      <c r="C20" s="34"/>
      <c r="D20" s="31"/>
    </row>
    <row r="21" spans="1:7" ht="16" customHeight="1" x14ac:dyDescent="0.35">
      <c r="A21" s="72" t="s">
        <v>212</v>
      </c>
      <c r="B21" s="31">
        <f>+'CF Worksheet'!F12</f>
        <v>0</v>
      </c>
      <c r="C21" s="32"/>
      <c r="D21" s="31"/>
    </row>
    <row r="22" spans="1:7" ht="16" customHeight="1" x14ac:dyDescent="0.35">
      <c r="A22" s="72" t="s">
        <v>213</v>
      </c>
      <c r="B22" s="31">
        <f>+'CF Worksheet'!F18</f>
        <v>0</v>
      </c>
      <c r="C22" s="32"/>
      <c r="D22" s="31"/>
    </row>
    <row r="23" spans="1:7" ht="16" customHeight="1" x14ac:dyDescent="0.35">
      <c r="A23" s="72" t="s">
        <v>214</v>
      </c>
      <c r="B23" s="31">
        <f>'CF Worksheet'!F19</f>
        <v>0</v>
      </c>
      <c r="C23" s="32"/>
      <c r="D23" s="31"/>
    </row>
    <row r="24" spans="1:7" ht="16" customHeight="1" x14ac:dyDescent="0.35">
      <c r="A24" s="72" t="s">
        <v>215</v>
      </c>
      <c r="B24" s="41">
        <f>'CF Worksheet'!F20</f>
        <v>0</v>
      </c>
      <c r="C24" s="32"/>
      <c r="D24" s="31"/>
    </row>
    <row r="25" spans="1:7" ht="16" customHeight="1" x14ac:dyDescent="0.35">
      <c r="A25" s="26"/>
      <c r="B25" s="26"/>
      <c r="C25" s="35"/>
      <c r="D25" s="31"/>
    </row>
    <row r="26" spans="1:7" ht="16" customHeight="1" x14ac:dyDescent="0.35">
      <c r="A26" s="270" t="s">
        <v>118</v>
      </c>
      <c r="B26" s="31"/>
      <c r="C26" s="31"/>
      <c r="D26" s="41">
        <f>ROUND(SUM(B12:B24),0)</f>
        <v>0</v>
      </c>
    </row>
    <row r="27" spans="1:7" ht="16" customHeight="1" x14ac:dyDescent="0.35">
      <c r="A27" s="27"/>
      <c r="B27" s="31"/>
      <c r="C27" s="31"/>
      <c r="D27" s="31"/>
    </row>
    <row r="28" spans="1:7" ht="16" customHeight="1" x14ac:dyDescent="0.35">
      <c r="A28" s="272" t="str">
        <f>IF(D27&gt;0, "Net Cash Provided by Operating Activities", "Net Cash Used in Operating Activities")</f>
        <v>Net Cash Used in Operating Activities</v>
      </c>
      <c r="B28" s="31"/>
      <c r="C28" s="31"/>
      <c r="D28" s="31">
        <f>ROUND((D26+D9),0)</f>
        <v>0</v>
      </c>
      <c r="G28" s="199"/>
    </row>
    <row r="29" spans="1:7" ht="16" customHeight="1" x14ac:dyDescent="0.35">
      <c r="A29" s="26"/>
      <c r="B29" s="31"/>
      <c r="C29" s="31"/>
      <c r="D29" s="31"/>
    </row>
    <row r="30" spans="1:7" ht="16" customHeight="1" x14ac:dyDescent="0.35">
      <c r="A30" s="199" t="s">
        <v>119</v>
      </c>
      <c r="B30" s="31"/>
      <c r="C30" s="31"/>
      <c r="D30" s="31"/>
    </row>
    <row r="31" spans="1:7" ht="16" customHeight="1" x14ac:dyDescent="0.35">
      <c r="A31" s="285" t="s">
        <v>23</v>
      </c>
      <c r="B31" s="31">
        <f>+'CF Worksheet'!J61</f>
        <v>0</v>
      </c>
      <c r="C31" s="31"/>
      <c r="D31" s="31"/>
    </row>
    <row r="32" spans="1:7" ht="16" customHeight="1" x14ac:dyDescent="0.35">
      <c r="A32" s="285" t="s">
        <v>25</v>
      </c>
      <c r="B32" s="31">
        <f>+'CF Worksheet'!J62</f>
        <v>0</v>
      </c>
      <c r="C32" s="31"/>
      <c r="D32" s="31"/>
    </row>
    <row r="33" spans="1:7" ht="16" customHeight="1" x14ac:dyDescent="0.35">
      <c r="A33" s="269" t="s">
        <v>141</v>
      </c>
      <c r="B33" s="41">
        <f>'CF Worksheet'!H24</f>
        <v>0</v>
      </c>
      <c r="C33" s="31"/>
      <c r="D33" s="31"/>
    </row>
    <row r="34" spans="1:7" ht="16" customHeight="1" x14ac:dyDescent="0.35">
      <c r="A34" s="26"/>
      <c r="B34" s="31"/>
      <c r="C34" s="31"/>
      <c r="D34" s="31"/>
    </row>
    <row r="35" spans="1:7" ht="16" customHeight="1" x14ac:dyDescent="0.5">
      <c r="A35" s="272" t="str">
        <f>IF(D34&gt;0, "Net Cash Provided by Financing Activities", "Net Cash Used in Financing Activities")</f>
        <v>Net Cash Used in Financing Activities</v>
      </c>
      <c r="B35" s="31"/>
      <c r="C35" s="31"/>
      <c r="D35" s="245">
        <f>ROUND(SUM(B31:B33),0)</f>
        <v>0</v>
      </c>
    </row>
    <row r="36" spans="1:7" ht="16" customHeight="1" x14ac:dyDescent="0.35">
      <c r="A36" s="26"/>
      <c r="B36" s="31"/>
      <c r="C36" s="31"/>
      <c r="D36" s="31"/>
    </row>
    <row r="37" spans="1:7" ht="18" customHeight="1" x14ac:dyDescent="0.35">
      <c r="A37" s="333" t="s">
        <v>44</v>
      </c>
      <c r="B37" s="333"/>
      <c r="C37" s="333"/>
      <c r="D37" s="333"/>
    </row>
    <row r="38" spans="1:7" ht="16" customHeight="1" x14ac:dyDescent="0.35">
      <c r="A38" s="36"/>
      <c r="B38" s="36"/>
      <c r="C38" s="36"/>
      <c r="D38" s="39"/>
    </row>
    <row r="39" spans="1:7" ht="16" customHeight="1" x14ac:dyDescent="0.35">
      <c r="A39" s="334" t="s">
        <v>185</v>
      </c>
      <c r="B39" s="334"/>
      <c r="C39" s="334"/>
      <c r="D39" s="334"/>
    </row>
    <row r="40" spans="1:7" ht="16" customHeight="1" x14ac:dyDescent="0.35">
      <c r="A40" s="42"/>
      <c r="B40" s="42"/>
      <c r="C40" s="42"/>
      <c r="D40" s="37"/>
    </row>
    <row r="41" spans="1:7" ht="16" customHeight="1" thickBot="1" x14ac:dyDescent="0.4">
      <c r="A41" s="344" t="s">
        <v>168</v>
      </c>
      <c r="B41" s="344"/>
      <c r="C41" s="344"/>
      <c r="D41" s="344"/>
    </row>
    <row r="42" spans="1:7" ht="16" customHeight="1" x14ac:dyDescent="0.35">
      <c r="A42" s="26"/>
      <c r="B42" s="31"/>
      <c r="C42" s="31"/>
      <c r="D42" s="31"/>
    </row>
    <row r="43" spans="1:7" ht="16" customHeight="1" x14ac:dyDescent="0.35">
      <c r="A43" s="26"/>
      <c r="B43" s="31"/>
      <c r="C43" s="31"/>
      <c r="D43" s="31"/>
    </row>
    <row r="44" spans="1:7" ht="16" customHeight="1" x14ac:dyDescent="0.35">
      <c r="A44" s="272" t="s">
        <v>254</v>
      </c>
      <c r="B44" s="31"/>
      <c r="C44" s="31"/>
      <c r="D44" s="24">
        <f>ROUND((D28+D35),0)</f>
        <v>0</v>
      </c>
      <c r="G44" s="268"/>
    </row>
    <row r="45" spans="1:7" ht="16" customHeight="1" x14ac:dyDescent="0.35">
      <c r="A45" s="328"/>
      <c r="B45" s="31"/>
      <c r="C45" s="31"/>
    </row>
    <row r="46" spans="1:7" ht="16" customHeight="1" x14ac:dyDescent="0.35">
      <c r="A46" s="329" t="s">
        <v>255</v>
      </c>
      <c r="B46" s="31"/>
      <c r="C46" s="31"/>
      <c r="D46" s="41">
        <f>+'CF Worksheet'!B10</f>
        <v>0</v>
      </c>
    </row>
    <row r="47" spans="1:7" ht="16" customHeight="1" x14ac:dyDescent="0.35">
      <c r="A47" s="329"/>
      <c r="B47" s="31"/>
      <c r="C47" s="31"/>
      <c r="D47" s="31"/>
      <c r="F47" s="304"/>
      <c r="G47" s="304" t="s">
        <v>216</v>
      </c>
    </row>
    <row r="48" spans="1:7" ht="16" customHeight="1" x14ac:dyDescent="0.5">
      <c r="A48" s="329" t="s">
        <v>256</v>
      </c>
      <c r="B48" s="31"/>
      <c r="C48" s="31"/>
      <c r="D48" s="46">
        <f>ROUND((D44+D46),0)</f>
        <v>0</v>
      </c>
      <c r="G48" s="305">
        <f>+D48-'Net Assets in LIq'!B16</f>
        <v>0</v>
      </c>
    </row>
    <row r="49" spans="1:6" ht="16" customHeight="1" x14ac:dyDescent="0.35">
      <c r="A49" s="26"/>
      <c r="B49" s="26"/>
      <c r="C49" s="26"/>
      <c r="D49" s="26"/>
    </row>
    <row r="50" spans="1:6" ht="16" customHeight="1" x14ac:dyDescent="0.35">
      <c r="A50" s="25"/>
      <c r="B50" s="25"/>
      <c r="C50" s="25"/>
      <c r="D50" s="25"/>
    </row>
    <row r="51" spans="1:6" ht="16" customHeight="1" x14ac:dyDescent="0.35">
      <c r="A51" s="199" t="s">
        <v>148</v>
      </c>
      <c r="B51" s="26"/>
      <c r="C51" s="26"/>
      <c r="D51" s="26"/>
    </row>
    <row r="52" spans="1:6" ht="16" customHeight="1" x14ac:dyDescent="0.5">
      <c r="A52" s="30"/>
      <c r="B52" s="26"/>
      <c r="C52" s="26"/>
      <c r="D52" s="46"/>
      <c r="F52" s="41"/>
    </row>
    <row r="53" spans="1:6" ht="16" customHeight="1" x14ac:dyDescent="0.35">
      <c r="A53" s="28" t="s">
        <v>186</v>
      </c>
      <c r="B53" s="26"/>
      <c r="C53" s="26"/>
      <c r="D53" s="40">
        <f>'CF Worksheet'!I41</f>
        <v>0</v>
      </c>
    </row>
    <row r="54" spans="1:6" ht="16" customHeight="1" x14ac:dyDescent="0.35">
      <c r="A54" s="28"/>
      <c r="B54" s="26"/>
      <c r="C54" s="26"/>
      <c r="D54" s="40"/>
    </row>
    <row r="55" spans="1:6" ht="16" customHeight="1" x14ac:dyDescent="0.35">
      <c r="A55" s="269" t="s">
        <v>149</v>
      </c>
      <c r="B55" s="71"/>
      <c r="C55" s="71"/>
      <c r="D55" s="40">
        <f>'CF Worksheet'!C24</f>
        <v>0</v>
      </c>
    </row>
    <row r="56" spans="1:6" ht="16" customHeight="1" x14ac:dyDescent="0.35">
      <c r="A56" s="28"/>
      <c r="B56" s="71"/>
      <c r="C56" s="71"/>
      <c r="D56" s="40"/>
    </row>
    <row r="57" spans="1:6" ht="16" customHeight="1" x14ac:dyDescent="0.35">
      <c r="A57" s="269" t="s">
        <v>151</v>
      </c>
      <c r="B57" s="26"/>
      <c r="C57" s="26"/>
      <c r="D57" s="26"/>
    </row>
    <row r="58" spans="1:6" ht="16" customHeight="1" x14ac:dyDescent="0.35">
      <c r="A58" s="77" t="s">
        <v>146</v>
      </c>
      <c r="B58" s="26"/>
      <c r="C58" s="26"/>
      <c r="D58" s="40">
        <f>+'CF Worksheet'!B23</f>
        <v>0</v>
      </c>
    </row>
    <row r="59" spans="1:6" s="55" customFormat="1" ht="16" customHeight="1" x14ac:dyDescent="0.35">
      <c r="A59" s="77" t="s">
        <v>150</v>
      </c>
      <c r="B59" s="26"/>
      <c r="C59" s="26"/>
      <c r="D59" s="40">
        <v>0</v>
      </c>
    </row>
    <row r="60" spans="1:6" s="55" customFormat="1" ht="16" customHeight="1" x14ac:dyDescent="0.35">
      <c r="A60" s="70"/>
      <c r="B60" s="71"/>
      <c r="C60" s="71"/>
      <c r="D60" s="71"/>
    </row>
    <row r="61" spans="1:6" s="55" customFormat="1" ht="16" customHeight="1" x14ac:dyDescent="0.35">
      <c r="A61" s="304" t="s">
        <v>259</v>
      </c>
      <c r="B61" s="304"/>
      <c r="C61" s="304"/>
      <c r="D61" s="304"/>
    </row>
    <row r="62" spans="1:6" ht="16" customHeight="1" x14ac:dyDescent="0.35">
      <c r="A62" s="304" t="s">
        <v>257</v>
      </c>
      <c r="B62" s="304"/>
      <c r="C62" s="304"/>
      <c r="D62" s="304"/>
    </row>
    <row r="63" spans="1:6" ht="16" customHeight="1" x14ac:dyDescent="0.35">
      <c r="A63" s="304"/>
      <c r="B63" s="304"/>
      <c r="C63" s="304"/>
      <c r="D63" s="304"/>
    </row>
    <row r="64" spans="1:6" ht="16" customHeight="1" x14ac:dyDescent="0.35">
      <c r="A64" s="330" t="s">
        <v>32</v>
      </c>
      <c r="B64" s="304"/>
      <c r="C64" s="304"/>
      <c r="D64" s="304"/>
    </row>
    <row r="65" spans="1:4" ht="16.149999999999999" customHeight="1" x14ac:dyDescent="0.35">
      <c r="A65" s="28" t="s">
        <v>251</v>
      </c>
      <c r="B65" s="304"/>
      <c r="C65" s="304"/>
      <c r="D65" s="304"/>
    </row>
    <row r="66" spans="1:4" ht="16.149999999999999" customHeight="1" x14ac:dyDescent="0.35">
      <c r="A66" s="28" t="s">
        <v>109</v>
      </c>
      <c r="B66" s="304"/>
      <c r="C66" s="304"/>
      <c r="D66" s="304"/>
    </row>
    <row r="67" spans="1:4" ht="16.149999999999999" customHeight="1" x14ac:dyDescent="0.35">
      <c r="A67" s="28" t="s">
        <v>35</v>
      </c>
      <c r="B67" s="304"/>
      <c r="C67" s="304"/>
      <c r="D67" s="304"/>
    </row>
    <row r="68" spans="1:4" ht="16.149999999999999" customHeight="1" x14ac:dyDescent="0.35">
      <c r="A68" s="28" t="s">
        <v>252</v>
      </c>
      <c r="B68" s="304"/>
      <c r="C68" s="304"/>
      <c r="D68" s="331"/>
    </row>
    <row r="69" spans="1:4" ht="16.149999999999999" customHeight="1" x14ac:dyDescent="0.35">
      <c r="A69" s="332" t="s">
        <v>258</v>
      </c>
      <c r="B69" s="332"/>
      <c r="C69" s="332"/>
      <c r="D69" s="332"/>
    </row>
    <row r="70" spans="1:4" ht="16.149999999999999" customHeight="1" x14ac:dyDescent="0.35"/>
    <row r="71" spans="1:4" ht="16.149999999999999" customHeight="1" x14ac:dyDescent="0.35"/>
    <row r="72" spans="1:4" ht="16.149999999999999" customHeight="1" x14ac:dyDescent="0.35"/>
    <row r="73" spans="1:4" ht="16.149999999999999" customHeight="1" x14ac:dyDescent="0.35"/>
    <row r="74" spans="1:4" ht="16.149999999999999" customHeight="1" x14ac:dyDescent="0.35"/>
    <row r="75" spans="1:4" ht="16.149999999999999" customHeight="1" x14ac:dyDescent="0.35"/>
    <row r="76" spans="1:4" ht="16.149999999999999" customHeight="1" x14ac:dyDescent="0.35"/>
    <row r="77" spans="1:4" ht="16.149999999999999" customHeight="1" x14ac:dyDescent="0.35"/>
    <row r="78" spans="1:4" ht="16.149999999999999" customHeight="1" x14ac:dyDescent="0.35"/>
    <row r="79" spans="1:4" ht="16.149999999999999" customHeight="1" x14ac:dyDescent="0.35"/>
    <row r="80" spans="1:4" ht="16.149999999999999" customHeight="1" x14ac:dyDescent="0.35"/>
    <row r="81" ht="16.149999999999999" customHeight="1" x14ac:dyDescent="0.35"/>
    <row r="82" ht="16.149999999999999" customHeight="1" x14ac:dyDescent="0.35"/>
    <row r="83" ht="16.149999999999999" customHeight="1" x14ac:dyDescent="0.35"/>
    <row r="84" ht="16.149999999999999" customHeight="1" x14ac:dyDescent="0.35"/>
    <row r="85" ht="16.149999999999999" customHeight="1" x14ac:dyDescent="0.35"/>
    <row r="86" ht="16.149999999999999" customHeight="1" x14ac:dyDescent="0.35"/>
    <row r="87" ht="16.149999999999999" customHeight="1" x14ac:dyDescent="0.35"/>
    <row r="88" ht="16.149999999999999" customHeight="1" x14ac:dyDescent="0.35"/>
    <row r="89" ht="16.149999999999999" customHeight="1" x14ac:dyDescent="0.35"/>
    <row r="90" ht="16.149999999999999" customHeight="1" x14ac:dyDescent="0.35"/>
    <row r="91" ht="16.149999999999999" customHeight="1" x14ac:dyDescent="0.35"/>
    <row r="92" ht="16.149999999999999" customHeight="1" x14ac:dyDescent="0.35"/>
    <row r="93" ht="16.149999999999999" customHeight="1" x14ac:dyDescent="0.35"/>
    <row r="94" ht="16.149999999999999" customHeight="1" x14ac:dyDescent="0.35"/>
    <row r="95" ht="16.149999999999999" customHeight="1" x14ac:dyDescent="0.35"/>
    <row r="96" ht="16.149999999999999" customHeight="1" x14ac:dyDescent="0.35"/>
    <row r="97" ht="16.149999999999999" customHeight="1" x14ac:dyDescent="0.35"/>
    <row r="98" ht="16.149999999999999" customHeight="1" x14ac:dyDescent="0.35"/>
    <row r="99" ht="16.149999999999999" customHeight="1" x14ac:dyDescent="0.35"/>
    <row r="100" ht="16.149999999999999" customHeight="1" x14ac:dyDescent="0.35"/>
    <row r="101" ht="16.149999999999999" customHeight="1" x14ac:dyDescent="0.35"/>
    <row r="102" ht="16.149999999999999" customHeight="1" x14ac:dyDescent="0.35"/>
    <row r="103" ht="16.149999999999999" customHeight="1" x14ac:dyDescent="0.35"/>
    <row r="104" ht="16.149999999999999" customHeight="1" x14ac:dyDescent="0.35"/>
    <row r="105" ht="16.149999999999999" customHeight="1" x14ac:dyDescent="0.35"/>
    <row r="106" ht="16.149999999999999" customHeight="1" x14ac:dyDescent="0.35"/>
    <row r="107" ht="16.149999999999999" customHeight="1" x14ac:dyDescent="0.35"/>
    <row r="108" ht="16.149999999999999" customHeight="1" x14ac:dyDescent="0.35"/>
    <row r="109" ht="16.149999999999999" customHeight="1" x14ac:dyDescent="0.35"/>
    <row r="110" ht="16.149999999999999" customHeight="1" x14ac:dyDescent="0.35"/>
    <row r="111" ht="16.149999999999999" customHeight="1" x14ac:dyDescent="0.35"/>
    <row r="112" ht="16.149999999999999" customHeight="1" x14ac:dyDescent="0.35"/>
    <row r="113" ht="16.149999999999999" customHeight="1" x14ac:dyDescent="0.35"/>
    <row r="114" ht="16.149999999999999" customHeight="1" x14ac:dyDescent="0.35"/>
    <row r="115" ht="16.149999999999999" customHeight="1" x14ac:dyDescent="0.35"/>
    <row r="116" ht="16.149999999999999" customHeight="1" x14ac:dyDescent="0.35"/>
    <row r="117" ht="16.149999999999999" customHeight="1" x14ac:dyDescent="0.35"/>
    <row r="118" ht="16.149999999999999" customHeight="1" x14ac:dyDescent="0.35"/>
    <row r="119" ht="16.149999999999999" customHeight="1" x14ac:dyDescent="0.35"/>
    <row r="120" ht="16.149999999999999" customHeight="1" x14ac:dyDescent="0.35"/>
    <row r="121" ht="16.149999999999999" customHeight="1" x14ac:dyDescent="0.35"/>
    <row r="122" ht="16.149999999999999" customHeight="1" x14ac:dyDescent="0.35"/>
    <row r="123" ht="16.149999999999999" customHeight="1" x14ac:dyDescent="0.35"/>
    <row r="124" ht="16.149999999999999" customHeight="1" x14ac:dyDescent="0.35"/>
    <row r="125" ht="16.149999999999999" customHeight="1" x14ac:dyDescent="0.35"/>
    <row r="126" ht="16.149999999999999" customHeight="1" x14ac:dyDescent="0.35"/>
    <row r="127" ht="16.149999999999999" customHeight="1" x14ac:dyDescent="0.35"/>
    <row r="128" ht="16.149999999999999" customHeight="1" x14ac:dyDescent="0.35"/>
    <row r="129" ht="16.149999999999999" customHeight="1" x14ac:dyDescent="0.35"/>
    <row r="130" ht="16.149999999999999" customHeight="1" x14ac:dyDescent="0.35"/>
    <row r="131" ht="16.149999999999999" customHeight="1" x14ac:dyDescent="0.35"/>
    <row r="132" ht="16.149999999999999" customHeight="1" x14ac:dyDescent="0.35"/>
    <row r="133" ht="16.149999999999999" customHeight="1" x14ac:dyDescent="0.35"/>
    <row r="134" ht="16.149999999999999" customHeight="1" x14ac:dyDescent="0.35"/>
    <row r="135" ht="16.149999999999999" customHeight="1" x14ac:dyDescent="0.35"/>
    <row r="136" ht="16.149999999999999" customHeight="1" x14ac:dyDescent="0.35"/>
    <row r="137" ht="16.149999999999999" customHeight="1" x14ac:dyDescent="0.35"/>
    <row r="138" ht="16.149999999999999" customHeight="1" x14ac:dyDescent="0.35"/>
    <row r="139" ht="16.149999999999999" customHeight="1" x14ac:dyDescent="0.35"/>
    <row r="140" ht="16.149999999999999" customHeight="1" x14ac:dyDescent="0.35"/>
    <row r="141" ht="16.149999999999999" customHeight="1" x14ac:dyDescent="0.35"/>
    <row r="142" ht="16.149999999999999" customHeight="1" x14ac:dyDescent="0.35"/>
    <row r="143" ht="16.149999999999999" customHeight="1" x14ac:dyDescent="0.35"/>
    <row r="144" ht="16.149999999999999" customHeight="1" x14ac:dyDescent="0.35"/>
    <row r="145" ht="16.149999999999999" customHeight="1" x14ac:dyDescent="0.35"/>
    <row r="146" ht="16.149999999999999" customHeight="1" x14ac:dyDescent="0.35"/>
    <row r="147" ht="16.149999999999999" customHeight="1" x14ac:dyDescent="0.35"/>
    <row r="148" ht="16.149999999999999" customHeight="1" x14ac:dyDescent="0.35"/>
    <row r="149" ht="16.149999999999999" customHeight="1" x14ac:dyDescent="0.35"/>
    <row r="150" ht="16.149999999999999" customHeight="1" x14ac:dyDescent="0.35"/>
    <row r="151" ht="16.149999999999999" customHeight="1" x14ac:dyDescent="0.35"/>
    <row r="152" ht="16.149999999999999" customHeight="1" x14ac:dyDescent="0.35"/>
    <row r="153" ht="16.149999999999999" customHeight="1" x14ac:dyDescent="0.35"/>
    <row r="154" ht="16.149999999999999" customHeight="1" x14ac:dyDescent="0.35"/>
    <row r="155" ht="16.149999999999999" customHeight="1" x14ac:dyDescent="0.35"/>
    <row r="156" ht="16.149999999999999" customHeight="1" x14ac:dyDescent="0.35"/>
    <row r="157" ht="16.149999999999999" customHeight="1" x14ac:dyDescent="0.35"/>
    <row r="158" ht="16.149999999999999" customHeight="1" x14ac:dyDescent="0.35"/>
    <row r="159" ht="16.149999999999999" customHeight="1" x14ac:dyDescent="0.35"/>
    <row r="160" ht="16.149999999999999" customHeight="1" x14ac:dyDescent="0.35"/>
    <row r="161" ht="16.149999999999999" customHeight="1" x14ac:dyDescent="0.35"/>
    <row r="162" ht="16.149999999999999" customHeight="1" x14ac:dyDescent="0.35"/>
    <row r="163" ht="16.149999999999999" customHeight="1" x14ac:dyDescent="0.35"/>
    <row r="164" ht="16.149999999999999" customHeight="1" x14ac:dyDescent="0.35"/>
    <row r="165" ht="16.149999999999999" customHeight="1" x14ac:dyDescent="0.35"/>
    <row r="166" ht="16.149999999999999" customHeight="1" x14ac:dyDescent="0.35"/>
    <row r="167" ht="16.149999999999999" customHeight="1" x14ac:dyDescent="0.35"/>
    <row r="168" ht="16.149999999999999" customHeight="1" x14ac:dyDescent="0.35"/>
    <row r="169" ht="16.149999999999999" customHeight="1" x14ac:dyDescent="0.35"/>
    <row r="170" ht="16.149999999999999" customHeight="1" x14ac:dyDescent="0.35"/>
    <row r="171" ht="16.149999999999999" customHeight="1" x14ac:dyDescent="0.35"/>
    <row r="172" ht="16.149999999999999" customHeight="1" x14ac:dyDescent="0.35"/>
    <row r="173" ht="16.149999999999999" customHeight="1" x14ac:dyDescent="0.35"/>
    <row r="174" ht="16.149999999999999" customHeight="1" x14ac:dyDescent="0.35"/>
    <row r="175" ht="16.149999999999999" customHeight="1" x14ac:dyDescent="0.35"/>
    <row r="176" ht="16.149999999999999" customHeight="1" x14ac:dyDescent="0.35"/>
    <row r="177" ht="16.149999999999999" customHeight="1" x14ac:dyDescent="0.35"/>
    <row r="178" ht="16.149999999999999" customHeight="1" x14ac:dyDescent="0.35"/>
    <row r="179" ht="16.149999999999999" customHeight="1" x14ac:dyDescent="0.35"/>
    <row r="180" ht="16.149999999999999" customHeight="1" x14ac:dyDescent="0.35"/>
    <row r="181" ht="16.149999999999999" customHeight="1" x14ac:dyDescent="0.35"/>
    <row r="182" ht="16.149999999999999" customHeight="1" x14ac:dyDescent="0.35"/>
    <row r="183" ht="16.149999999999999" customHeight="1" x14ac:dyDescent="0.35"/>
    <row r="184" ht="16.149999999999999" customHeight="1" x14ac:dyDescent="0.35"/>
    <row r="185" ht="16.149999999999999" customHeight="1" x14ac:dyDescent="0.35"/>
    <row r="186" ht="16.149999999999999" customHeight="1" x14ac:dyDescent="0.35"/>
    <row r="187" ht="16.149999999999999" customHeight="1" x14ac:dyDescent="0.35"/>
    <row r="188" ht="16.149999999999999" customHeight="1" x14ac:dyDescent="0.35"/>
    <row r="189" ht="16.149999999999999" customHeight="1" x14ac:dyDescent="0.35"/>
    <row r="190" ht="16.149999999999999" customHeight="1" x14ac:dyDescent="0.35"/>
    <row r="191" ht="16.149999999999999" customHeight="1" x14ac:dyDescent="0.35"/>
    <row r="192" ht="16.149999999999999" customHeight="1" x14ac:dyDescent="0.35"/>
    <row r="193" ht="16.149999999999999" customHeight="1" x14ac:dyDescent="0.35"/>
    <row r="194" ht="16.149999999999999" customHeight="1" x14ac:dyDescent="0.35"/>
    <row r="195" ht="16.149999999999999" customHeight="1" x14ac:dyDescent="0.35"/>
    <row r="196" ht="16.149999999999999" customHeight="1" x14ac:dyDescent="0.35"/>
    <row r="197" ht="16.149999999999999" customHeight="1" x14ac:dyDescent="0.35"/>
    <row r="198" ht="16.149999999999999" customHeight="1" x14ac:dyDescent="0.35"/>
    <row r="199" ht="16.149999999999999" customHeight="1" x14ac:dyDescent="0.35"/>
    <row r="200" ht="16.149999999999999" customHeight="1" x14ac:dyDescent="0.35"/>
    <row r="201" ht="16.149999999999999" customHeight="1" x14ac:dyDescent="0.35"/>
    <row r="202" ht="16.149999999999999" customHeight="1" x14ac:dyDescent="0.35"/>
    <row r="203" ht="16.149999999999999" customHeight="1" x14ac:dyDescent="0.35"/>
    <row r="204" ht="16.149999999999999" customHeight="1" x14ac:dyDescent="0.35"/>
    <row r="205" ht="16.149999999999999" customHeight="1" x14ac:dyDescent="0.35"/>
    <row r="206" ht="16.149999999999999" customHeight="1" x14ac:dyDescent="0.35"/>
    <row r="207" ht="16.149999999999999" customHeight="1" x14ac:dyDescent="0.35"/>
    <row r="208" ht="16.149999999999999" customHeight="1" x14ac:dyDescent="0.35"/>
    <row r="209" ht="16.149999999999999" customHeight="1" x14ac:dyDescent="0.35"/>
    <row r="210" ht="16.149999999999999" customHeight="1" x14ac:dyDescent="0.35"/>
    <row r="211" ht="16.149999999999999" customHeight="1" x14ac:dyDescent="0.35"/>
    <row r="212" ht="16.149999999999999" customHeight="1" x14ac:dyDescent="0.35"/>
    <row r="213" ht="16.149999999999999" customHeight="1" x14ac:dyDescent="0.35"/>
    <row r="214" ht="16.149999999999999" customHeight="1" x14ac:dyDescent="0.35"/>
    <row r="215" ht="16.149999999999999" customHeight="1" x14ac:dyDescent="0.35"/>
    <row r="216" ht="16.149999999999999" customHeight="1" x14ac:dyDescent="0.35"/>
    <row r="217" ht="16.149999999999999" customHeight="1" x14ac:dyDescent="0.35"/>
    <row r="218" ht="16.149999999999999" customHeight="1" x14ac:dyDescent="0.35"/>
    <row r="219" ht="16.149999999999999" customHeight="1" x14ac:dyDescent="0.35"/>
    <row r="220" ht="16.149999999999999" customHeight="1" x14ac:dyDescent="0.35"/>
    <row r="221" ht="16.149999999999999" customHeight="1" x14ac:dyDescent="0.35"/>
    <row r="222" ht="16.149999999999999" customHeight="1" x14ac:dyDescent="0.35"/>
    <row r="223" ht="16.149999999999999" customHeight="1" x14ac:dyDescent="0.35"/>
    <row r="224" ht="16.149999999999999" customHeight="1" x14ac:dyDescent="0.35"/>
    <row r="225" ht="16.149999999999999" customHeight="1" x14ac:dyDescent="0.35"/>
    <row r="226" ht="16.149999999999999" customHeight="1" x14ac:dyDescent="0.35"/>
    <row r="227" ht="16.149999999999999" customHeight="1" x14ac:dyDescent="0.35"/>
    <row r="228" ht="16.149999999999999" customHeight="1" x14ac:dyDescent="0.35"/>
  </sheetData>
  <mergeCells count="6">
    <mergeCell ref="A41:D41"/>
    <mergeCell ref="A1:D1"/>
    <mergeCell ref="A3:D3"/>
    <mergeCell ref="A5:D5"/>
    <mergeCell ref="A37:D37"/>
    <mergeCell ref="A39:D39"/>
  </mergeCells>
  <phoneticPr fontId="0" type="noConversion"/>
  <printOptions horizontalCentered="1"/>
  <pageMargins left="1" right="1" top="0.5" bottom="0.5" header="0.5" footer="0.5"/>
  <pageSetup firstPageNumber="9" orientation="portrait" useFirstPageNumber="1" r:id="rId1"/>
  <headerFooter alignWithMargins="0">
    <oddFooter>&amp;R&amp;"Times New Roman,Bold Italic"The accompanying notes are an integral part of these financial statements.&amp;"Times New Roman,Italic"
&amp;"Times New Roman,Regular"&amp;P</oddFooter>
  </headerFooter>
  <rowBreaks count="1" manualBreakCount="1">
    <brk id="36" max="16383" man="1"/>
  </rowBreak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J63"/>
  <sheetViews>
    <sheetView zoomScale="75" zoomScaleNormal="75" zoomScaleSheetLayoutView="75" workbookViewId="0">
      <pane xSplit="1" ySplit="7" topLeftCell="B8" activePane="bottomRight" state="frozen"/>
      <selection activeCell="H63" sqref="H63"/>
      <selection pane="topRight" activeCell="H63" sqref="H63"/>
      <selection pane="bottomLeft" activeCell="H63" sqref="H63"/>
      <selection pane="bottomRight" activeCell="A11" sqref="A11:XFD11"/>
    </sheetView>
  </sheetViews>
  <sheetFormatPr defaultColWidth="9" defaultRowHeight="15.5" x14ac:dyDescent="0.35"/>
  <cols>
    <col min="1" max="1" width="32.33203125" style="1" customWidth="1"/>
    <col min="2" max="2" width="14.08203125" style="1" customWidth="1"/>
    <col min="3" max="4" width="15.08203125" style="1" customWidth="1"/>
    <col min="5" max="5" width="14.75" style="1" customWidth="1"/>
    <col min="6" max="6" width="13.25" style="1" customWidth="1"/>
    <col min="7" max="7" width="3.58203125" style="100" customWidth="1"/>
    <col min="8" max="8" width="14" style="1" customWidth="1"/>
    <col min="9" max="9" width="9.5" style="1" customWidth="1"/>
    <col min="10" max="10" width="14.33203125" style="1" customWidth="1"/>
    <col min="11" max="11" width="10.5" style="1" customWidth="1"/>
    <col min="12" max="16384" width="9" style="1"/>
  </cols>
  <sheetData>
    <row r="1" spans="1:10" x14ac:dyDescent="0.35">
      <c r="A1" s="54" t="str">
        <f>'Cash Flow (Going Concern)'!A1</f>
        <v>XYZ FUND, LP</v>
      </c>
    </row>
    <row r="2" spans="1:10" x14ac:dyDescent="0.35">
      <c r="A2" s="53" t="s">
        <v>7</v>
      </c>
    </row>
    <row r="3" spans="1:10" x14ac:dyDescent="0.35">
      <c r="A3" s="290" t="str">
        <f>'Cash Flow (Going Concern)'!A5:D5</f>
        <v>FOR THE PERIOD FROM JANUARY 1, 20XX THROUGH SEPTEMBER 30, 20XX</v>
      </c>
      <c r="B3" s="291"/>
      <c r="C3" s="291"/>
      <c r="D3" s="291"/>
    </row>
    <row r="5" spans="1:10" x14ac:dyDescent="0.35">
      <c r="B5" s="7"/>
      <c r="C5" s="7"/>
      <c r="D5" s="7"/>
      <c r="E5" s="7"/>
      <c r="F5" s="7"/>
      <c r="G5" s="101"/>
      <c r="H5" s="7"/>
    </row>
    <row r="6" spans="1:10" x14ac:dyDescent="0.35">
      <c r="B6" s="289" t="s">
        <v>183</v>
      </c>
      <c r="C6" s="289" t="s">
        <v>184</v>
      </c>
      <c r="D6" s="7"/>
      <c r="E6" s="7"/>
      <c r="F6" s="7"/>
      <c r="G6" s="101"/>
      <c r="H6" s="7"/>
    </row>
    <row r="7" spans="1:10" s="4" customFormat="1" x14ac:dyDescent="0.35">
      <c r="B7" s="273" t="s">
        <v>182</v>
      </c>
      <c r="C7" s="274" t="s">
        <v>187</v>
      </c>
      <c r="D7" s="8" t="s">
        <v>8</v>
      </c>
      <c r="E7" s="2" t="s">
        <v>9</v>
      </c>
      <c r="F7" s="2" t="s">
        <v>10</v>
      </c>
      <c r="G7" s="102"/>
      <c r="H7" s="2" t="s">
        <v>11</v>
      </c>
      <c r="I7" s="2" t="s">
        <v>15</v>
      </c>
    </row>
    <row r="8" spans="1:10" x14ac:dyDescent="0.35">
      <c r="A8" s="72" t="s">
        <v>195</v>
      </c>
      <c r="B8" s="44"/>
      <c r="C8" s="63">
        <v>0</v>
      </c>
      <c r="D8" s="17">
        <f>ROUND((+C8-B8),0)</f>
        <v>0</v>
      </c>
      <c r="E8" s="10"/>
      <c r="F8" s="7">
        <f>ROUND((+D8-I8),0)</f>
        <v>0</v>
      </c>
      <c r="G8" s="101"/>
      <c r="H8" s="7"/>
      <c r="I8" s="7">
        <v>0</v>
      </c>
      <c r="J8" s="1" t="s">
        <v>86</v>
      </c>
    </row>
    <row r="9" spans="1:10" x14ac:dyDescent="0.35">
      <c r="A9" s="200" t="s">
        <v>52</v>
      </c>
      <c r="B9" s="44"/>
      <c r="C9" s="63">
        <v>0</v>
      </c>
      <c r="D9" s="17">
        <f t="shared" ref="D9:D12" si="0">ROUND((+C9-B9),0)</f>
        <v>0</v>
      </c>
      <c r="E9" s="7"/>
      <c r="H9" s="7"/>
    </row>
    <row r="10" spans="1:10" x14ac:dyDescent="0.35">
      <c r="A10" s="304" t="s">
        <v>253</v>
      </c>
      <c r="B10" s="44"/>
      <c r="C10" s="63">
        <v>0</v>
      </c>
      <c r="D10" s="17">
        <f t="shared" si="0"/>
        <v>0</v>
      </c>
      <c r="E10" s="7">
        <f>+D10</f>
        <v>0</v>
      </c>
      <c r="F10" s="7">
        <f t="shared" ref="F10:F12" si="1">+D10</f>
        <v>0</v>
      </c>
      <c r="H10" s="7"/>
    </row>
    <row r="11" spans="1:10" x14ac:dyDescent="0.35">
      <c r="A11" s="72" t="s">
        <v>144</v>
      </c>
      <c r="B11" s="44"/>
      <c r="C11" s="63">
        <v>0</v>
      </c>
      <c r="D11" s="17">
        <f t="shared" si="0"/>
        <v>0</v>
      </c>
      <c r="E11" s="10"/>
      <c r="F11" s="7">
        <f t="shared" si="1"/>
        <v>0</v>
      </c>
      <c r="G11" s="101"/>
      <c r="H11" s="7"/>
    </row>
    <row r="12" spans="1:10" x14ac:dyDescent="0.35">
      <c r="A12" s="72" t="s">
        <v>41</v>
      </c>
      <c r="B12" s="44"/>
      <c r="C12" s="63">
        <v>0</v>
      </c>
      <c r="D12" s="17">
        <f t="shared" si="0"/>
        <v>0</v>
      </c>
      <c r="E12" s="10"/>
      <c r="F12" s="7">
        <f t="shared" si="1"/>
        <v>0</v>
      </c>
      <c r="G12" s="101"/>
      <c r="H12" s="7"/>
    </row>
    <row r="13" spans="1:10" s="55" customFormat="1" x14ac:dyDescent="0.35">
      <c r="B13" s="56"/>
      <c r="C13" s="65"/>
      <c r="D13" s="57"/>
      <c r="E13" s="58"/>
      <c r="F13" s="58"/>
      <c r="G13" s="103"/>
      <c r="H13" s="58"/>
    </row>
    <row r="14" spans="1:10" ht="16" thickBot="1" x14ac:dyDescent="0.4">
      <c r="B14" s="13">
        <f>ROUND(SUM(B8:B12),0)</f>
        <v>0</v>
      </c>
      <c r="C14" s="13">
        <f>ROUND(SUM(C8:C12),0)</f>
        <v>0</v>
      </c>
      <c r="D14" s="13">
        <f>ROUND(SUM(D8:D12),0)</f>
        <v>0</v>
      </c>
      <c r="E14" s="12"/>
      <c r="F14" s="7"/>
      <c r="G14" s="101"/>
      <c r="H14" s="7"/>
    </row>
    <row r="15" spans="1:10" ht="16" thickTop="1" x14ac:dyDescent="0.35">
      <c r="B15" s="7"/>
      <c r="C15" s="60"/>
      <c r="D15" s="7"/>
      <c r="E15" s="7"/>
      <c r="F15" s="7"/>
      <c r="G15" s="101"/>
      <c r="H15" s="7"/>
    </row>
    <row r="16" spans="1:10" x14ac:dyDescent="0.35">
      <c r="A16" s="72" t="s">
        <v>196</v>
      </c>
      <c r="B16" s="44"/>
      <c r="C16" s="64">
        <v>0</v>
      </c>
      <c r="D16" s="7">
        <f>ROUND((+B16-C16),0)</f>
        <v>0</v>
      </c>
      <c r="E16" s="7"/>
      <c r="F16" s="7">
        <f>+D16</f>
        <v>0</v>
      </c>
      <c r="G16" s="101"/>
      <c r="H16" s="7"/>
    </row>
    <row r="17" spans="1:9" x14ac:dyDescent="0.35">
      <c r="A17" s="200" t="s">
        <v>53</v>
      </c>
      <c r="B17" s="44"/>
      <c r="C17" s="64">
        <v>0</v>
      </c>
      <c r="D17" s="7">
        <f t="shared" ref="D17:D25" si="2">ROUND((+B17-C17),0)</f>
        <v>0</v>
      </c>
      <c r="F17" s="7">
        <f>+D17</f>
        <v>0</v>
      </c>
      <c r="G17" s="101"/>
      <c r="H17" s="7"/>
    </row>
    <row r="18" spans="1:9" x14ac:dyDescent="0.35">
      <c r="A18" s="72" t="s">
        <v>42</v>
      </c>
      <c r="B18" s="44"/>
      <c r="C18" s="64">
        <v>0</v>
      </c>
      <c r="D18" s="7">
        <f>ROUND((+B18-C18),0)</f>
        <v>0</v>
      </c>
      <c r="E18" s="7"/>
      <c r="F18" s="7">
        <f>+D18</f>
        <v>0</v>
      </c>
      <c r="G18" s="101"/>
      <c r="H18" s="7"/>
    </row>
    <row r="19" spans="1:9" x14ac:dyDescent="0.35">
      <c r="A19" s="72" t="s">
        <v>145</v>
      </c>
      <c r="B19" s="44"/>
      <c r="C19" s="66">
        <v>0</v>
      </c>
      <c r="D19" s="7">
        <f t="shared" si="2"/>
        <v>0</v>
      </c>
      <c r="E19" s="7"/>
      <c r="F19" s="7">
        <f>D19</f>
        <v>0</v>
      </c>
      <c r="G19" s="101"/>
    </row>
    <row r="20" spans="1:9" x14ac:dyDescent="0.35">
      <c r="A20" s="72" t="s">
        <v>43</v>
      </c>
      <c r="B20" s="44"/>
      <c r="C20" s="66">
        <v>0</v>
      </c>
      <c r="D20" s="7">
        <f t="shared" si="2"/>
        <v>0</v>
      </c>
      <c r="E20" s="7"/>
      <c r="F20" s="7">
        <f>D20</f>
        <v>0</v>
      </c>
      <c r="G20" s="101"/>
      <c r="H20" s="7"/>
    </row>
    <row r="21" spans="1:9" x14ac:dyDescent="0.35">
      <c r="A21" s="72" t="s">
        <v>190</v>
      </c>
      <c r="B21" s="44"/>
      <c r="C21" s="66">
        <v>0</v>
      </c>
      <c r="D21" s="7">
        <f t="shared" si="2"/>
        <v>0</v>
      </c>
      <c r="E21" s="7"/>
      <c r="F21" s="7">
        <f>D21</f>
        <v>0</v>
      </c>
      <c r="G21" s="101"/>
    </row>
    <row r="22" spans="1:9" x14ac:dyDescent="0.35">
      <c r="A22" s="72" t="s">
        <v>40</v>
      </c>
      <c r="B22" s="44"/>
      <c r="C22" s="66">
        <v>0</v>
      </c>
      <c r="D22" s="7">
        <f t="shared" si="2"/>
        <v>0</v>
      </c>
      <c r="E22" s="7"/>
      <c r="F22" s="7">
        <f>D22</f>
        <v>0</v>
      </c>
      <c r="G22" s="101"/>
      <c r="H22" s="7"/>
    </row>
    <row r="23" spans="1:9" x14ac:dyDescent="0.35">
      <c r="A23" s="72" t="s">
        <v>191</v>
      </c>
      <c r="B23" s="44"/>
      <c r="C23" s="64">
        <v>0</v>
      </c>
      <c r="D23" s="7">
        <f>ROUND((+B23-C23),0)</f>
        <v>0</v>
      </c>
      <c r="E23" s="7"/>
      <c r="F23" s="7"/>
      <c r="G23" s="101"/>
      <c r="H23" s="7"/>
      <c r="I23" s="7">
        <f>D23</f>
        <v>0</v>
      </c>
    </row>
    <row r="24" spans="1:9" x14ac:dyDescent="0.35">
      <c r="A24" s="72"/>
      <c r="B24" s="44"/>
      <c r="C24" s="64">
        <v>0</v>
      </c>
      <c r="D24" s="7">
        <f>ROUND((+B24-C24),0)</f>
        <v>0</v>
      </c>
      <c r="E24" s="7"/>
      <c r="G24" s="100" t="s">
        <v>108</v>
      </c>
      <c r="H24" s="7">
        <f>+B24</f>
        <v>0</v>
      </c>
      <c r="I24" s="7">
        <f>-C24</f>
        <v>0</v>
      </c>
    </row>
    <row r="25" spans="1:9" x14ac:dyDescent="0.35">
      <c r="A25" s="1" t="s">
        <v>12</v>
      </c>
      <c r="B25" s="44">
        <f>'Chng in Capital (Going Concern)'!F11</f>
        <v>0</v>
      </c>
      <c r="C25" s="76">
        <f>'Chng in Capital (Going Concern)'!F25</f>
        <v>0</v>
      </c>
      <c r="D25" s="7">
        <f t="shared" si="2"/>
        <v>0</v>
      </c>
      <c r="E25" s="7"/>
      <c r="F25" s="7">
        <f>+'Stmt Operations (Going Concern)'!D44</f>
        <v>0</v>
      </c>
      <c r="G25" s="101"/>
      <c r="H25" s="7"/>
    </row>
    <row r="26" spans="1:9" x14ac:dyDescent="0.35">
      <c r="A26" s="1" t="s">
        <v>84</v>
      </c>
      <c r="C26" s="76"/>
      <c r="D26" s="7"/>
      <c r="E26" s="7"/>
      <c r="F26" s="7"/>
      <c r="G26" s="101" t="s">
        <v>108</v>
      </c>
      <c r="H26" s="7">
        <f>(B36+B38)-SUM(I26:I27)</f>
        <v>0</v>
      </c>
      <c r="I26" s="7">
        <f>-I8</f>
        <v>0</v>
      </c>
    </row>
    <row r="27" spans="1:9" x14ac:dyDescent="0.35">
      <c r="C27" s="76"/>
      <c r="D27" s="7"/>
      <c r="E27" s="7"/>
      <c r="F27" s="7"/>
      <c r="G27" s="101"/>
      <c r="H27" s="7"/>
      <c r="I27" s="7">
        <f>-I24</f>
        <v>0</v>
      </c>
    </row>
    <row r="28" spans="1:9" x14ac:dyDescent="0.35">
      <c r="A28" s="1" t="s">
        <v>85</v>
      </c>
      <c r="C28" s="76"/>
      <c r="D28" s="7"/>
      <c r="E28" s="7"/>
      <c r="F28" s="7"/>
      <c r="G28" s="101" t="s">
        <v>106</v>
      </c>
      <c r="H28" s="7">
        <f>ROUND(((B37+B39)-I28),0)</f>
        <v>0</v>
      </c>
      <c r="I28" s="7">
        <f>-I23</f>
        <v>0</v>
      </c>
    </row>
    <row r="29" spans="1:9" x14ac:dyDescent="0.35">
      <c r="B29" s="29"/>
      <c r="C29" s="60"/>
      <c r="D29" s="7"/>
      <c r="E29" s="7"/>
      <c r="H29" s="7"/>
    </row>
    <row r="30" spans="1:9" ht="16" thickBot="1" x14ac:dyDescent="0.4">
      <c r="A30" s="11"/>
      <c r="B30" s="13">
        <f>ROUND(SUM(B16:B29),0)</f>
        <v>0</v>
      </c>
      <c r="C30" s="13">
        <f>ROUND(SUM(C16:C29),0)</f>
        <v>0</v>
      </c>
      <c r="D30" s="13">
        <f>ROUND(SUM(D16:D29),0)</f>
        <v>0</v>
      </c>
      <c r="E30" s="12"/>
      <c r="F30" s="12"/>
      <c r="G30" s="104"/>
      <c r="H30" s="12"/>
      <c r="I30" s="11"/>
    </row>
    <row r="31" spans="1:9" ht="16" thickTop="1" x14ac:dyDescent="0.35">
      <c r="A31" s="11"/>
      <c r="B31" s="12"/>
      <c r="C31" s="67"/>
      <c r="D31" s="12"/>
      <c r="E31" s="12"/>
      <c r="F31" s="12"/>
      <c r="G31" s="104"/>
      <c r="H31" s="12"/>
      <c r="I31" s="11"/>
    </row>
    <row r="32" spans="1:9" ht="16" thickBot="1" x14ac:dyDescent="0.4">
      <c r="B32" s="20">
        <f>ROUND((B30-B14),0)</f>
        <v>0</v>
      </c>
      <c r="C32" s="20">
        <f>ROUND((C30-C14),0)</f>
        <v>0</v>
      </c>
      <c r="D32" s="20">
        <f>ROUND((D30+D14),0)</f>
        <v>0</v>
      </c>
      <c r="E32" s="13">
        <f>ROUND(SUM(E8:E30),0)</f>
        <v>0</v>
      </c>
      <c r="F32" s="13">
        <f>ROUND(SUM(F8:F30),0)</f>
        <v>0</v>
      </c>
      <c r="G32" s="105" t="s">
        <v>107</v>
      </c>
      <c r="H32" s="13">
        <f>ROUND(SUM(H8:H30),0)</f>
        <v>0</v>
      </c>
      <c r="I32" s="13">
        <f>ROUND(SUM(I8:I30),0)</f>
        <v>0</v>
      </c>
    </row>
    <row r="33" spans="1:9" ht="16" thickTop="1" x14ac:dyDescent="0.35">
      <c r="B33" s="7"/>
      <c r="C33" s="7"/>
      <c r="D33" s="7"/>
      <c r="E33" s="7"/>
      <c r="F33" s="7"/>
      <c r="G33" s="101"/>
      <c r="I33" s="10"/>
    </row>
    <row r="34" spans="1:9" ht="17" x14ac:dyDescent="0.5">
      <c r="B34" s="7"/>
      <c r="C34" s="7"/>
      <c r="D34" s="7"/>
      <c r="E34" s="7"/>
      <c r="F34" s="7"/>
      <c r="G34" s="101"/>
      <c r="H34" s="15" t="s">
        <v>20</v>
      </c>
    </row>
    <row r="35" spans="1:9" ht="17" x14ac:dyDescent="0.5">
      <c r="A35" s="19" t="s">
        <v>19</v>
      </c>
      <c r="B35" s="7"/>
      <c r="C35" s="7"/>
      <c r="D35" s="9" t="s">
        <v>16</v>
      </c>
      <c r="E35" s="7"/>
      <c r="F35" s="7"/>
      <c r="G35" s="101"/>
    </row>
    <row r="36" spans="1:9" x14ac:dyDescent="0.35">
      <c r="A36" s="18" t="s">
        <v>17</v>
      </c>
      <c r="B36" s="60">
        <f>'Chng in Capital (Going Concern)'!B14</f>
        <v>0</v>
      </c>
      <c r="C36" s="7"/>
      <c r="D36" s="17" t="s">
        <v>21</v>
      </c>
      <c r="E36" s="7">
        <f>+E32</f>
        <v>0</v>
      </c>
      <c r="F36" s="7"/>
      <c r="G36" s="101"/>
      <c r="I36" s="5"/>
    </row>
    <row r="37" spans="1:9" x14ac:dyDescent="0.35">
      <c r="A37" s="18" t="s">
        <v>102</v>
      </c>
      <c r="B37" s="60">
        <f>'Chng in Capital (Going Concern)'!B17</f>
        <v>0</v>
      </c>
      <c r="C37" s="7"/>
      <c r="D37" s="17" t="s">
        <v>10</v>
      </c>
      <c r="E37" s="7">
        <f>+F32</f>
        <v>0</v>
      </c>
      <c r="F37" s="7"/>
      <c r="G37" s="101"/>
      <c r="H37" s="1" t="s">
        <v>38</v>
      </c>
      <c r="I37" s="59">
        <v>0</v>
      </c>
    </row>
    <row r="38" spans="1:9" x14ac:dyDescent="0.35">
      <c r="A38" s="18" t="s">
        <v>18</v>
      </c>
      <c r="B38" s="47">
        <f>'Chng in Capital (Going Concern)'!D14</f>
        <v>0</v>
      </c>
      <c r="C38" s="7"/>
      <c r="D38" s="17" t="s">
        <v>11</v>
      </c>
      <c r="E38" s="7">
        <f>+H32</f>
        <v>0</v>
      </c>
      <c r="F38" s="7"/>
      <c r="G38" s="101"/>
      <c r="H38" s="16" t="s">
        <v>0</v>
      </c>
      <c r="I38" s="60">
        <f>'Stmt Operations (Going Concern)'!B18</f>
        <v>0</v>
      </c>
    </row>
    <row r="39" spans="1:9" x14ac:dyDescent="0.35">
      <c r="A39" s="18" t="s">
        <v>101</v>
      </c>
      <c r="B39" s="61">
        <f>'Chng in Capital (Going Concern)'!D17</f>
        <v>0</v>
      </c>
      <c r="C39" s="7"/>
      <c r="D39" s="17" t="s">
        <v>15</v>
      </c>
      <c r="E39" s="7">
        <f>+I32</f>
        <v>0</v>
      </c>
      <c r="F39" s="7"/>
      <c r="G39" s="101"/>
      <c r="H39" s="16"/>
      <c r="I39" s="60"/>
    </row>
    <row r="40" spans="1:9" ht="16" thickBot="1" x14ac:dyDescent="0.4">
      <c r="A40" s="16"/>
      <c r="B40" s="69">
        <f>ROUND(SUM(B36:B39),0)</f>
        <v>0</v>
      </c>
      <c r="C40" s="7"/>
      <c r="D40" s="17" t="s">
        <v>14</v>
      </c>
      <c r="E40" s="13">
        <f>ROUND(SUM(E36:E39),0)</f>
        <v>0</v>
      </c>
      <c r="F40" s="7"/>
      <c r="G40" s="101"/>
      <c r="H40" s="16" t="s">
        <v>39</v>
      </c>
      <c r="I40" s="59">
        <v>0</v>
      </c>
    </row>
    <row r="41" spans="1:9" ht="16.5" thickTop="1" thickBot="1" x14ac:dyDescent="0.4">
      <c r="A41" s="18" t="s">
        <v>82</v>
      </c>
      <c r="B41" s="10">
        <f>ROUND(SUM(H26:H28),0)</f>
        <v>0</v>
      </c>
      <c r="C41" s="7"/>
      <c r="D41" s="7"/>
      <c r="E41" s="7"/>
      <c r="F41" s="7"/>
      <c r="G41" s="101"/>
      <c r="H41" s="16" t="s">
        <v>13</v>
      </c>
      <c r="I41" s="13">
        <f>ROUND(SUM(I37:I40),0)</f>
        <v>0</v>
      </c>
    </row>
    <row r="42" spans="1:9" ht="16" thickTop="1" x14ac:dyDescent="0.35">
      <c r="A42" s="18" t="s">
        <v>83</v>
      </c>
      <c r="B42" s="10">
        <f>ROUND(SUM(I26:I28),0)</f>
        <v>0</v>
      </c>
      <c r="C42" s="7"/>
      <c r="D42" s="7"/>
      <c r="E42" s="7"/>
      <c r="F42" s="7"/>
      <c r="G42" s="101"/>
      <c r="H42" s="16"/>
      <c r="I42" s="12"/>
    </row>
    <row r="43" spans="1:9" ht="16" thickBot="1" x14ac:dyDescent="0.4">
      <c r="A43" s="18" t="s">
        <v>45</v>
      </c>
      <c r="B43" s="14">
        <f>ROUND((B40-SUM(B41:B42)),0)</f>
        <v>0</v>
      </c>
    </row>
    <row r="44" spans="1:9" ht="16" thickTop="1" x14ac:dyDescent="0.35"/>
    <row r="47" spans="1:9" ht="17" x14ac:dyDescent="0.5">
      <c r="A47" s="84" t="s">
        <v>68</v>
      </c>
      <c r="B47" s="85"/>
      <c r="C47" s="85"/>
      <c r="D47" s="86"/>
      <c r="E47" s="87"/>
      <c r="F47" s="86"/>
      <c r="G47" s="106"/>
      <c r="H47" s="86"/>
      <c r="I47" s="87"/>
    </row>
    <row r="48" spans="1:9" x14ac:dyDescent="0.35">
      <c r="A48" s="85"/>
      <c r="B48" s="88" t="s">
        <v>69</v>
      </c>
      <c r="C48" s="88" t="s">
        <v>70</v>
      </c>
      <c r="D48" s="89" t="s">
        <v>4</v>
      </c>
      <c r="E48" s="87"/>
      <c r="F48" s="86"/>
      <c r="G48" s="106"/>
      <c r="H48" s="86"/>
      <c r="I48" s="87"/>
    </row>
    <row r="49" spans="1:10" x14ac:dyDescent="0.35">
      <c r="A49" s="87" t="s">
        <v>71</v>
      </c>
      <c r="B49" s="87">
        <f>-'Long cash flow support'!C10</f>
        <v>0</v>
      </c>
      <c r="C49" s="87">
        <f>-'short cash flow support'!C10</f>
        <v>0</v>
      </c>
      <c r="D49" s="90">
        <f>SUM(B49:C49)</f>
        <v>0</v>
      </c>
      <c r="E49" s="87"/>
      <c r="F49" s="90"/>
      <c r="G49" s="106"/>
      <c r="H49" s="90"/>
      <c r="I49" s="87"/>
    </row>
    <row r="50" spans="1:10" x14ac:dyDescent="0.35">
      <c r="A50" s="87" t="s">
        <v>72</v>
      </c>
      <c r="B50" s="91">
        <f>-'Long cash flow support'!C12</f>
        <v>0</v>
      </c>
      <c r="C50" s="91">
        <f>-'short cash flow support'!C12</f>
        <v>0</v>
      </c>
      <c r="D50" s="90">
        <f>SUM(B50:C50)</f>
        <v>0</v>
      </c>
      <c r="E50" s="87"/>
      <c r="F50" s="90"/>
      <c r="G50" s="106"/>
      <c r="H50" s="90"/>
      <c r="I50" s="87"/>
    </row>
    <row r="51" spans="1:10" x14ac:dyDescent="0.35">
      <c r="A51" s="87" t="s">
        <v>73</v>
      </c>
      <c r="B51" s="91">
        <f>-'Long cash flow support'!C14</f>
        <v>0</v>
      </c>
      <c r="C51" s="91">
        <f>-'short cash flow support'!C14</f>
        <v>0</v>
      </c>
      <c r="D51" s="90">
        <f>SUM(B51:C51)</f>
        <v>0</v>
      </c>
      <c r="E51" s="87"/>
      <c r="F51" s="90"/>
      <c r="G51" s="106"/>
      <c r="H51" s="90"/>
      <c r="I51" s="87"/>
    </row>
    <row r="52" spans="1:10" x14ac:dyDescent="0.35">
      <c r="A52" s="87" t="s">
        <v>110</v>
      </c>
      <c r="B52" s="116"/>
      <c r="C52" s="116"/>
      <c r="D52" s="93">
        <f>SUM(B52:C52)</f>
        <v>0</v>
      </c>
      <c r="E52" s="87"/>
      <c r="F52" s="90"/>
      <c r="G52" s="106"/>
      <c r="H52" s="90"/>
      <c r="I52" s="87"/>
    </row>
    <row r="53" spans="1:10" x14ac:dyDescent="0.35">
      <c r="A53" s="87" t="s">
        <v>74</v>
      </c>
      <c r="B53" s="87">
        <f>SUM(B49:B52)</f>
        <v>0</v>
      </c>
      <c r="C53" s="87">
        <f>SUM(C49:C52)</f>
        <v>0</v>
      </c>
      <c r="D53" s="87">
        <f>SUM(D49:D52)</f>
        <v>0</v>
      </c>
      <c r="E53" s="87"/>
      <c r="F53" s="90"/>
      <c r="G53" s="106"/>
      <c r="H53" s="90"/>
      <c r="I53" s="87"/>
    </row>
    <row r="54" spans="1:10" x14ac:dyDescent="0.35">
      <c r="A54" s="87" t="s">
        <v>75</v>
      </c>
      <c r="B54" s="92">
        <f>F8</f>
        <v>0</v>
      </c>
      <c r="C54" s="93">
        <f>F16</f>
        <v>0</v>
      </c>
      <c r="D54" s="93">
        <f>SUM(B54:C54)</f>
        <v>0</v>
      </c>
      <c r="E54" s="87"/>
      <c r="F54" s="90"/>
      <c r="G54" s="106"/>
      <c r="H54" s="90"/>
      <c r="I54" s="87"/>
    </row>
    <row r="55" spans="1:10" x14ac:dyDescent="0.35">
      <c r="A55" s="87" t="s">
        <v>45</v>
      </c>
      <c r="B55" s="87">
        <f>B53-B54</f>
        <v>0</v>
      </c>
      <c r="C55" s="87">
        <f>C53-C54</f>
        <v>0</v>
      </c>
      <c r="D55" s="87">
        <f>D53-D54</f>
        <v>0</v>
      </c>
      <c r="E55" s="87"/>
      <c r="F55" s="87"/>
      <c r="G55" s="106"/>
      <c r="H55" s="87"/>
      <c r="I55" s="87"/>
    </row>
    <row r="56" spans="1:10" x14ac:dyDescent="0.35">
      <c r="A56" s="87"/>
      <c r="B56" s="87"/>
      <c r="C56" s="87"/>
      <c r="D56" s="87"/>
      <c r="E56" s="87"/>
      <c r="F56" s="87"/>
      <c r="G56" s="106"/>
      <c r="H56" s="87"/>
      <c r="I56" s="87"/>
    </row>
    <row r="57" spans="1:10" x14ac:dyDescent="0.35">
      <c r="A57" s="87"/>
      <c r="B57" s="87"/>
      <c r="C57" s="87"/>
      <c r="D57" s="87"/>
      <c r="E57" s="87"/>
      <c r="F57" s="87"/>
      <c r="G57" s="106"/>
      <c r="H57" s="87"/>
      <c r="I57" s="87"/>
    </row>
    <row r="58" spans="1:10" ht="17" x14ac:dyDescent="0.5">
      <c r="A58" s="94" t="s">
        <v>76</v>
      </c>
      <c r="C58" s="4" t="s">
        <v>87</v>
      </c>
      <c r="D58" s="4" t="s">
        <v>87</v>
      </c>
      <c r="E58" s="97" t="s">
        <v>88</v>
      </c>
      <c r="F58" s="95" t="s">
        <v>89</v>
      </c>
      <c r="G58" s="106"/>
      <c r="H58" s="87" t="s">
        <v>90</v>
      </c>
      <c r="J58" s="87"/>
    </row>
    <row r="59" spans="1:10" x14ac:dyDescent="0.35">
      <c r="B59" s="4" t="s">
        <v>91</v>
      </c>
      <c r="C59" s="4" t="s">
        <v>103</v>
      </c>
      <c r="D59" s="4" t="s">
        <v>104</v>
      </c>
      <c r="E59" s="4" t="s">
        <v>104</v>
      </c>
      <c r="F59" s="4" t="s">
        <v>92</v>
      </c>
      <c r="H59" s="95" t="s">
        <v>93</v>
      </c>
      <c r="J59" s="95" t="s">
        <v>77</v>
      </c>
    </row>
    <row r="60" spans="1:10" x14ac:dyDescent="0.35">
      <c r="B60" s="2" t="s">
        <v>78</v>
      </c>
      <c r="C60" s="2" t="s">
        <v>94</v>
      </c>
      <c r="D60" s="2" t="s">
        <v>95</v>
      </c>
      <c r="E60" s="2" t="s">
        <v>96</v>
      </c>
      <c r="F60" s="2" t="s">
        <v>97</v>
      </c>
      <c r="G60" s="102"/>
      <c r="H60" s="2" t="s">
        <v>98</v>
      </c>
      <c r="J60" s="2" t="s">
        <v>79</v>
      </c>
    </row>
    <row r="61" spans="1:10" x14ac:dyDescent="0.35">
      <c r="A61" s="16" t="s">
        <v>99</v>
      </c>
      <c r="B61" s="10">
        <f>+B36+B38</f>
        <v>0</v>
      </c>
      <c r="C61" s="91">
        <f>-C24</f>
        <v>0</v>
      </c>
      <c r="E61" s="6"/>
      <c r="F61" s="96">
        <f>+B24</f>
        <v>0</v>
      </c>
      <c r="G61" s="107"/>
      <c r="H61" s="6"/>
      <c r="I61" s="98" t="s">
        <v>105</v>
      </c>
      <c r="J61" s="87">
        <f>ROUND(SUM(B61:H61),0)</f>
        <v>0</v>
      </c>
    </row>
    <row r="62" spans="1:10" x14ac:dyDescent="0.35">
      <c r="A62" s="16" t="s">
        <v>100</v>
      </c>
      <c r="B62" s="10">
        <f>+B37+B39</f>
        <v>0</v>
      </c>
      <c r="D62" s="1">
        <f>-C23</f>
        <v>0</v>
      </c>
      <c r="E62" s="91">
        <f>+B23</f>
        <v>0</v>
      </c>
      <c r="H62" s="6"/>
      <c r="I62" s="99" t="s">
        <v>106</v>
      </c>
      <c r="J62" s="87">
        <f>ROUND(SUM(B62:H62),0)</f>
        <v>0</v>
      </c>
    </row>
    <row r="63" spans="1:10" x14ac:dyDescent="0.35">
      <c r="A63" s="87"/>
      <c r="B63" s="87"/>
      <c r="C63" s="87"/>
      <c r="D63" s="87"/>
      <c r="E63" s="87"/>
      <c r="F63" s="87"/>
      <c r="G63" s="106"/>
      <c r="H63" s="87"/>
      <c r="I63" s="99" t="s">
        <v>107</v>
      </c>
      <c r="J63" s="112">
        <f>ROUND(SUM(J61:J62),0)</f>
        <v>0</v>
      </c>
    </row>
  </sheetData>
  <phoneticPr fontId="0" type="noConversion"/>
  <pageMargins left="0.75" right="0.75" top="1" bottom="1" header="0.5" footer="0.5"/>
  <pageSetup scale="63" orientation="landscape" r:id="rId1"/>
  <headerFooter alignWithMargins="0">
    <oddHeader>&amp;R&amp;D
&amp;T</oddHeader>
  </headerFooter>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ocument" ma:contentTypeID="0x010100E9E3E89C2994044A83A9D2C960F3FE64" ma:contentTypeVersion="332" ma:contentTypeDescription="Create a new document." ma:contentTypeScope="" ma:versionID="8714cbace87b81ae023b61df3fe8c2b4">
  <xsd:schema xmlns:xsd="http://www.w3.org/2001/XMLSchema" xmlns:xs="http://www.w3.org/2001/XMLSchema" xmlns:p="http://schemas.microsoft.com/office/2006/metadata/properties" xmlns:ns2="3fab7593-62f1-461a-99b8-cebfc6907578" xmlns:ns3="5c94cffb-308d-4f21-a209-e6fff4bb832a" xmlns:ns4="08275455-d73f-4610-80a3-1b68e386c66a" targetNamespace="http://schemas.microsoft.com/office/2006/metadata/properties" ma:root="true" ma:fieldsID="8045b7f20bb933cb2b452a68a7a1f55e" ns2:_="" ns3:_="" ns4:_="">
    <xsd:import namespace="3fab7593-62f1-461a-99b8-cebfc6907578"/>
    <xsd:import namespace="5c94cffb-308d-4f21-a209-e6fff4bb832a"/>
    <xsd:import namespace="08275455-d73f-4610-80a3-1b68e386c66a"/>
    <xsd:element name="properties">
      <xsd:complexType>
        <xsd:sequence>
          <xsd:element name="documentManagement">
            <xsd:complexType>
              <xsd:all>
                <xsd:element ref="ns2:Service_x0020_Line" minOccurs="0"/>
                <xsd:element ref="ns2:Worktype" minOccurs="0"/>
                <xsd:element ref="ns2:Area" minOccurs="0"/>
                <xsd:element ref="ns2:Level_x0020_Of_x0020_Service" minOccurs="0"/>
                <xsd:element ref="ns2:Section" minOccurs="0"/>
                <xsd:element ref="ns2:Industry_x0020_ID" minOccurs="0"/>
                <xsd:element ref="ns2:Revised_x0020_Date" minOccurs="0"/>
                <xsd:element ref="ns2:Source" minOccurs="0"/>
                <xsd:element ref="ns2:Security0" minOccurs="0"/>
                <xsd:element ref="ns2:Industry_x003a_Code" minOccurs="0"/>
                <xsd:element ref="ns2:j2833c8e86e143ef8790122f564e51ff" minOccurs="0"/>
                <xsd:element ref="ns3:TaxCatchAll" minOccurs="0"/>
                <xsd:element ref="ns3:_dlc_DocId" minOccurs="0"/>
                <xsd:element ref="ns3:_dlc_DocIdUrl" minOccurs="0"/>
                <xsd:element ref="ns3:_dlc_DocIdPersistId" minOccurs="0"/>
                <xsd:element ref="ns2:Published_x0020_Date" minOccurs="0"/>
                <xsd:element ref="ns4:Description0"/>
                <xsd:element ref="ns4:Level_x0020_Of_x0020_Service_x003a_Name" minOccurs="0"/>
                <xsd:element ref="ns4:Worktype_x003a_Name" minOccurs="0"/>
                <xsd:element ref="ns4:Section_x003a_Na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fab7593-62f1-461a-99b8-cebfc6907578" elementFormDefault="qualified">
    <xsd:import namespace="http://schemas.microsoft.com/office/2006/documentManagement/types"/>
    <xsd:import namespace="http://schemas.microsoft.com/office/infopath/2007/PartnerControls"/>
    <xsd:element name="Service_x0020_Line" ma:index="2" nillable="true" ma:displayName="Service Line" ma:list="{77b2756f-7515-4b91-9ff7-a571b17e727c}" ma:internalName="Service_x0020_Line" ma:readOnly="false" ma:showField="Title" ma:web="c91f547e-41d9-49e6-ac84-65ecca6cf2fd" ma:requiredMultiChoice="true">
      <xsd:complexType>
        <xsd:complexContent>
          <xsd:extension base="dms:MultiChoiceLookup">
            <xsd:sequence>
              <xsd:element name="Value" type="dms:Lookup" maxOccurs="unbounded" minOccurs="0" nillable="true"/>
            </xsd:sequence>
          </xsd:extension>
        </xsd:complexContent>
      </xsd:complexType>
    </xsd:element>
    <xsd:element name="Worktype" ma:index="3" nillable="true" ma:displayName="Worktype" ma:list="{ec25d59c-6d06-4ce0-8268-0ec6e9771b5c}" ma:internalName="Worktype" ma:readOnly="false" ma:showField="Title" ma:web="c91f547e-41d9-49e6-ac84-65ecca6cf2fd">
      <xsd:complexType>
        <xsd:complexContent>
          <xsd:extension base="dms:MultiChoiceLookup">
            <xsd:sequence>
              <xsd:element name="Value" type="dms:Lookup" maxOccurs="unbounded" minOccurs="0" nillable="true"/>
            </xsd:sequence>
          </xsd:extension>
        </xsd:complexContent>
      </xsd:complexType>
    </xsd:element>
    <xsd:element name="Area" ma:index="4" nillable="true" ma:displayName="Industry" ma:list="{2e0542f3-6543-45d2-9e84-44f922a1a618}" ma:internalName="Area" ma:readOnly="false" ma:showField="Title" ma:web="c91f547e-41d9-49e6-ac84-65ecca6cf2fd">
      <xsd:complexType>
        <xsd:complexContent>
          <xsd:extension base="dms:MultiChoiceLookup">
            <xsd:sequence>
              <xsd:element name="Value" type="dms:Lookup" maxOccurs="unbounded" minOccurs="0" nillable="true"/>
            </xsd:sequence>
          </xsd:extension>
        </xsd:complexContent>
      </xsd:complexType>
    </xsd:element>
    <xsd:element name="Level_x0020_Of_x0020_Service" ma:index="5" nillable="true" ma:displayName="Level Of Service" ma:list="{27316fac-dfc5-4ab7-a61f-7da36b7c7711}" ma:internalName="Level_x0020_Of_x0020_Service" ma:readOnly="false" ma:showField="Title" ma:web="c91f547e-41d9-49e6-ac84-65ecca6cf2fd">
      <xsd:complexType>
        <xsd:complexContent>
          <xsd:extension base="dms:MultiChoiceLookup">
            <xsd:sequence>
              <xsd:element name="Value" type="dms:Lookup" maxOccurs="unbounded" minOccurs="0" nillable="true"/>
            </xsd:sequence>
          </xsd:extension>
        </xsd:complexContent>
      </xsd:complexType>
    </xsd:element>
    <xsd:element name="Section" ma:index="6" nillable="true" ma:displayName="Section" ma:list="{01b0076a-b4ad-4299-914e-1a328e6d51e5}" ma:internalName="Section" ma:readOnly="false" ma:showField="Text" ma:web="c91f547e-41d9-49e6-ac84-65ecca6cf2fd">
      <xsd:simpleType>
        <xsd:restriction base="dms:Lookup"/>
      </xsd:simpleType>
    </xsd:element>
    <xsd:element name="Industry_x0020_ID" ma:index="7" nillable="true" ma:displayName="Form Number" ma:indexed="true" ma:internalName="Industry_x0020_ID">
      <xsd:simpleType>
        <xsd:restriction base="dms:Text">
          <xsd:maxLength value="255"/>
        </xsd:restriction>
      </xsd:simpleType>
    </xsd:element>
    <xsd:element name="Revised_x0020_Date" ma:index="8" nillable="true" ma:displayName="Revised Date" ma:format="DateOnly" ma:internalName="Revised_x0020_Date">
      <xsd:simpleType>
        <xsd:restriction base="dms:DateTime"/>
      </xsd:simpleType>
    </xsd:element>
    <xsd:element name="Source" ma:index="9" nillable="true" ma:displayName="Source" ma:internalName="Source">
      <xsd:simpleType>
        <xsd:restriction base="dms:Text">
          <xsd:maxLength value="255"/>
        </xsd:restriction>
      </xsd:simpleType>
    </xsd:element>
    <xsd:element name="Security0" ma:index="10" nillable="true" ma:displayName="Security" ma:list="UserInfo" ma:SearchPeopleOnly="false" ma:SharePointGroup="0" ma:internalName="Security0" ma:readOnly="false" ma:showField="Titl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Industry_x003a_Code" ma:index="13" nillable="true" ma:displayName="Industry:Code" ma:list="{2e0542f3-6543-45d2-9e84-44f922a1a618}" ma:internalName="Industry_x003a_Code" ma:readOnly="true" ma:showField="Code" ma:web="c91f547e-41d9-49e6-ac84-65ecca6cf2fd">
      <xsd:complexType>
        <xsd:complexContent>
          <xsd:extension base="dms:MultiChoiceLookup">
            <xsd:sequence>
              <xsd:element name="Value" type="dms:Lookup" maxOccurs="unbounded" minOccurs="0" nillable="true"/>
            </xsd:sequence>
          </xsd:extension>
        </xsd:complexContent>
      </xsd:complexType>
    </xsd:element>
    <xsd:element name="j2833c8e86e143ef8790122f564e51ff" ma:index="19" nillable="true" ma:taxonomy="true" ma:internalName="j2833c8e86e143ef8790122f564e51ff" ma:taxonomyFieldName="Tags" ma:displayName="Tags" ma:readOnly="false" ma:default="" ma:fieldId="{32833c8e-86e1-43ef-8790-122f564e51ff}" ma:taxonomyMulti="true" ma:sspId="3cf59aca-4cae-434a-8393-855dfc5a7581" ma:termSetId="69e51569-41f8-4484-b07f-1a772b1effdd" ma:anchorId="00000000-0000-0000-0000-000000000000" ma:open="true" ma:isKeyword="false">
      <xsd:complexType>
        <xsd:sequence>
          <xsd:element ref="pc:Terms" minOccurs="0" maxOccurs="1"/>
        </xsd:sequence>
      </xsd:complexType>
    </xsd:element>
    <xsd:element name="Published_x0020_Date" ma:index="24" nillable="true" ma:displayName="Published Date" ma:internalName="Published_x0020_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5c94cffb-308d-4f21-a209-e6fff4bb832a" elementFormDefault="qualified">
    <xsd:import namespace="http://schemas.microsoft.com/office/2006/documentManagement/types"/>
    <xsd:import namespace="http://schemas.microsoft.com/office/infopath/2007/PartnerControls"/>
    <xsd:element name="TaxCatchAll" ma:index="20" nillable="true" ma:displayName="Taxonomy Catch All Column" ma:hidden="true" ma:list="{d8b9bba2-f7a9-472d-94bb-670b99674221}" ma:internalName="TaxCatchAll" ma:showField="CatchAllData" ma:web="c91f547e-41d9-49e6-ac84-65ecca6cf2fd">
      <xsd:complexType>
        <xsd:complexContent>
          <xsd:extension base="dms:MultiChoiceLookup">
            <xsd:sequence>
              <xsd:element name="Value" type="dms:Lookup" maxOccurs="unbounded" minOccurs="0" nillable="true"/>
            </xsd:sequence>
          </xsd:extension>
        </xsd:complexContent>
      </xsd:complexType>
    </xsd:element>
    <xsd:element name="_dlc_DocId" ma:index="21" nillable="true" ma:displayName="Document ID Value" ma:description="The value of the document ID assigned to this item." ma:internalName="_dlc_DocId" ma:readOnly="true">
      <xsd:simpleType>
        <xsd:restriction base="dms:Text"/>
      </xsd:simpleType>
    </xsd:element>
    <xsd:element name="_dlc_DocIdUrl" ma:index="22"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3"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08275455-d73f-4610-80a3-1b68e386c66a" elementFormDefault="qualified">
    <xsd:import namespace="http://schemas.microsoft.com/office/2006/documentManagement/types"/>
    <xsd:import namespace="http://schemas.microsoft.com/office/infopath/2007/PartnerControls"/>
    <xsd:element name="Description0" ma:index="25" ma:displayName="Description" ma:internalName="Description0">
      <xsd:simpleType>
        <xsd:restriction base="dms:Note"/>
      </xsd:simpleType>
    </xsd:element>
    <xsd:element name="Level_x0020_Of_x0020_Service_x003a_Name" ma:index="26" nillable="true" ma:displayName="Level Of Service:Name" ma:list="{27316fac-dfc5-4ab7-a61f-7da36b7c7711}" ma:internalName="Level_x0020_Of_x0020_Service_x003a_Name" ma:readOnly="true" ma:showField="Name" ma:web="c91f547e-41d9-49e6-ac84-65ecca6cf2fd">
      <xsd:complexType>
        <xsd:complexContent>
          <xsd:extension base="dms:MultiChoiceLookup">
            <xsd:sequence>
              <xsd:element name="Value" type="dms:Lookup" maxOccurs="unbounded" minOccurs="0" nillable="true"/>
            </xsd:sequence>
          </xsd:extension>
        </xsd:complexContent>
      </xsd:complexType>
    </xsd:element>
    <xsd:element name="Worktype_x003a_Name" ma:index="27" nillable="true" ma:displayName="Worktype:Name" ma:list="{ec25d59c-6d06-4ce0-8268-0ec6e9771b5c}" ma:internalName="Worktype_x003a_Name" ma:readOnly="true" ma:showField="Name" ma:web="c91f547e-41d9-49e6-ac84-65ecca6cf2fd">
      <xsd:complexType>
        <xsd:complexContent>
          <xsd:extension base="dms:MultiChoiceLookup">
            <xsd:sequence>
              <xsd:element name="Value" type="dms:Lookup" maxOccurs="unbounded" minOccurs="0" nillable="true"/>
            </xsd:sequence>
          </xsd:extension>
        </xsd:complexContent>
      </xsd:complexType>
    </xsd:element>
    <xsd:element name="Section_x003a_Name" ma:index="28" nillable="true" ma:displayName="Section:Name" ma:list="{01b0076a-b4ad-4299-914e-1a328e6d51e5}" ma:internalName="Section_x003a_Name" ma:readOnly="true" ma:showField="Name" ma:web="c91f547e-41d9-49e6-ac84-65ecca6cf2fd">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4"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Urls xmlns="http://schemas.microsoft.com/sharepoint/v3/contenttype/forms/url">
  <Edit>IOF/Forms/MKEditForm.aspx</Edit>
</FormUrls>
</file>

<file path=customXml/item5.xml><?xml version="1.0" encoding="utf-8"?>
<p:properties xmlns:p="http://schemas.microsoft.com/office/2006/metadata/properties" xmlns:xsi="http://www.w3.org/2001/XMLSchema-instance" xmlns:pc="http://schemas.microsoft.com/office/infopath/2007/PartnerControls">
  <documentManagement>
    <Section xmlns="3fab7593-62f1-461a-99b8-cebfc6907578">161</Section>
    <Revised_x0020_Date xmlns="3fab7593-62f1-461a-99b8-cebfc6907578" xsi:nil="true"/>
    <Description0 xmlns="08275455-d73f-4610-80a3-1b68e386c66a">Liquidation Basis Financial Statements</Description0>
    <Industry_x0020_ID xmlns="3fab7593-62f1-461a-99b8-cebfc6907578">51-245-AIG-LIQ</Industry_x0020_ID>
    <_dlc_DocId xmlns="5c94cffb-308d-4f21-a209-e6fff4bb832a">MGDL-5-8794</_dlc_DocId>
    <TaxCatchAll xmlns="5c94cffb-308d-4f21-a209-e6fff4bb832a">
      <Value>294</Value>
    </TaxCatchAll>
    <Published_x0020_Date xmlns="3fab7593-62f1-461a-99b8-cebfc6907578">02/16/2015</Published_x0020_Date>
    <Service_x0020_Line xmlns="3fab7593-62f1-461a-99b8-cebfc6907578">
      <Value>1</Value>
    </Service_x0020_Line>
    <Security0 xmlns="3fab7593-62f1-461a-99b8-cebfc6907578">
      <UserInfo>
        <DisplayName/>
        <AccountId xsi:nil="true"/>
        <AccountType/>
      </UserInfo>
    </Security0>
    <Area xmlns="3fab7593-62f1-461a-99b8-cebfc6907578">
      <Value>15</Value>
    </Area>
    <Level_x0020_Of_x0020_Service xmlns="3fab7593-62f1-461a-99b8-cebfc6907578">
      <Value>11</Value>
    </Level_x0020_Of_x0020_Service>
    <Worktype xmlns="3fab7593-62f1-461a-99b8-cebfc6907578">
      <Value>19</Value>
    </Worktype>
    <j2833c8e86e143ef8790122f564e51ff xmlns="3fab7593-62f1-461a-99b8-cebfc6907578">
      <Terms xmlns="http://schemas.microsoft.com/office/infopath/2007/PartnerControls"/>
    </j2833c8e86e143ef8790122f564e51ff>
    <_dlc_DocIdUrl xmlns="5c94cffb-308d-4f21-a209-e6fff4bb832a">
      <Url>http://dms.marcumllp.com/_layouts/15/DocIdRedir.aspx?ID=MGDL-5-8794</Url>
      <Description>MGDL-5-8794</Description>
    </_dlc_DocIdUrl>
    <Source xmlns="3fab7593-62f1-461a-99b8-cebfc6907578">Internal Excel</Source>
  </documentManagement>
</p:properties>
</file>

<file path=customXml/itemProps1.xml><?xml version="1.0" encoding="utf-8"?>
<ds:datastoreItem xmlns:ds="http://schemas.openxmlformats.org/officeDocument/2006/customXml" ds:itemID="{E7E546DF-36D9-4152-9A34-1ABE19D975AC}">
  <ds:schemaRefs>
    <ds:schemaRef ds:uri="http://schemas.microsoft.com/sharepoint/v3/contenttype/forms"/>
  </ds:schemaRefs>
</ds:datastoreItem>
</file>

<file path=customXml/itemProps2.xml><?xml version="1.0" encoding="utf-8"?>
<ds:datastoreItem xmlns:ds="http://schemas.openxmlformats.org/officeDocument/2006/customXml" ds:itemID="{E57C2EA6-EF5A-4257-A90B-A648F78E4445}">
  <ds:schemaRefs>
    <ds:schemaRef ds:uri="http://schemas.microsoft.com/sharepoint/events"/>
  </ds:schemaRefs>
</ds:datastoreItem>
</file>

<file path=customXml/itemProps3.xml><?xml version="1.0" encoding="utf-8"?>
<ds:datastoreItem xmlns:ds="http://schemas.openxmlformats.org/officeDocument/2006/customXml" ds:itemID="{8B22414F-280C-47AA-A9C7-993D7FD377C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fab7593-62f1-461a-99b8-cebfc6907578"/>
    <ds:schemaRef ds:uri="5c94cffb-308d-4f21-a209-e6fff4bb832a"/>
    <ds:schemaRef ds:uri="08275455-d73f-4610-80a3-1b68e386c66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A9123852-6BA8-4611-B2E5-072BE79B6C60}">
  <ds:schemaRefs>
    <ds:schemaRef ds:uri="http://schemas.microsoft.com/sharepoint/v3/contenttype/forms/url"/>
  </ds:schemaRefs>
</ds:datastoreItem>
</file>

<file path=customXml/itemProps5.xml><?xml version="1.0" encoding="utf-8"?>
<ds:datastoreItem xmlns:ds="http://schemas.openxmlformats.org/officeDocument/2006/customXml" ds:itemID="{7F7E269E-89C4-44DC-9205-654A04818133}">
  <ds:schemaRefs>
    <ds:schemaRef ds:uri="http://purl.org/dc/elements/1.1/"/>
    <ds:schemaRef ds:uri="3fab7593-62f1-461a-99b8-cebfc6907578"/>
    <ds:schemaRef ds:uri="http://schemas.microsoft.com/office/infopath/2007/PartnerControls"/>
    <ds:schemaRef ds:uri="http://schemas.openxmlformats.org/package/2006/metadata/core-properties"/>
    <ds:schemaRef ds:uri="08275455-d73f-4610-80a3-1b68e386c66a"/>
    <ds:schemaRef ds:uri="http://schemas.microsoft.com/office/2006/documentManagement/types"/>
    <ds:schemaRef ds:uri="http://purl.org/dc/terms/"/>
    <ds:schemaRef ds:uri="5c94cffb-308d-4f21-a209-e6fff4bb832a"/>
    <ds:schemaRef ds:uri="http://schemas.microsoft.com/office/2006/metadata/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7</vt:i4>
      </vt:variant>
    </vt:vector>
  </HeadingPairs>
  <TitlesOfParts>
    <vt:vector size="18" baseType="lpstr">
      <vt:lpstr>Instructions</vt:lpstr>
      <vt:lpstr>Net Assets in LIq</vt:lpstr>
      <vt:lpstr>Schedule of Invst</vt:lpstr>
      <vt:lpstr>Changes in Net Assets in Liquid</vt:lpstr>
      <vt:lpstr>Accrued liq costs and inc</vt:lpstr>
      <vt:lpstr>Stmt Operations (Going Concern)</vt:lpstr>
      <vt:lpstr>Chng in Capital (Going Concern)</vt:lpstr>
      <vt:lpstr>Cash Flow (Going Concern)</vt:lpstr>
      <vt:lpstr>CF Worksheet</vt:lpstr>
      <vt:lpstr>Long cash flow support</vt:lpstr>
      <vt:lpstr>short cash flow support</vt:lpstr>
      <vt:lpstr>'Accrued liq costs and inc'!Print_Area</vt:lpstr>
      <vt:lpstr>'Cash Flow (Going Concern)'!Print_Area</vt:lpstr>
      <vt:lpstr>'CF Worksheet'!Print_Area</vt:lpstr>
      <vt:lpstr>'Changes in Net Assets in Liquid'!Print_Area</vt:lpstr>
      <vt:lpstr>'Chng in Capital (Going Concern)'!Print_Area</vt:lpstr>
      <vt:lpstr>'Net Assets in LIq'!Print_Area</vt:lpstr>
      <vt:lpstr>'Schedule of Invst'!Print_Area</vt:lpstr>
    </vt:vector>
  </TitlesOfParts>
  <Company>Marcum and Kliegman LLP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Liquidation Basis Financial Statements</dc:title>
  <dc:creator>Michael J. Gibbons, CPA</dc:creator>
  <cp:lastModifiedBy>Marano, Toni</cp:lastModifiedBy>
  <cp:lastPrinted>2014-12-22T17:16:40Z</cp:lastPrinted>
  <dcterms:created xsi:type="dcterms:W3CDTF">2001-06-25T19:58:53Z</dcterms:created>
  <dcterms:modified xsi:type="dcterms:W3CDTF">2020-01-10T21:33:23Z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paper GUID">
    <vt:lpwstr>{7BCE2623-17D5-4284-B626-52664C7AA1FF}</vt:lpwstr>
  </property>
  <property fmtid="{D5CDD505-2E9C-101B-9397-08002B2CF9AE}" pid="3" name="Version">
    <vt:i4>30</vt:i4>
  </property>
  <property fmtid="{D5CDD505-2E9C-101B-9397-08002B2CF9AE}" pid="4" name="Refresh">
    <vt:bool>true</vt:bool>
  </property>
  <property fmtid="{D5CDD505-2E9C-101B-9397-08002B2CF9AE}" pid="5" name="Refresh97">
    <vt:bool>false</vt:bool>
  </property>
  <property fmtid="{D5CDD505-2E9C-101B-9397-08002B2CF9AE}" pid="6" name="HEADERLEFT">
    <vt:lpwstr/>
  </property>
  <property fmtid="{D5CDD505-2E9C-101B-9397-08002B2CF9AE}" pid="7" name="HEADERCENTER">
    <vt:lpwstr/>
  </property>
  <property fmtid="{D5CDD505-2E9C-101B-9397-08002B2CF9AE}" pid="8" name="HEADERRIGHT">
    <vt:lpwstr>&amp;D
&amp;T</vt:lpwstr>
  </property>
  <property fmtid="{D5CDD505-2E9C-101B-9397-08002B2CF9AE}" pid="9" name="FOOTERLEFT">
    <vt:lpwstr/>
  </property>
  <property fmtid="{D5CDD505-2E9C-101B-9397-08002B2CF9AE}" pid="10" name="FOOTERCENTER">
    <vt:lpwstr>$[WPNAME()] {$[WPINDEX()]}
</vt:lpwstr>
  </property>
  <property fmtid="{D5CDD505-2E9C-101B-9397-08002B2CF9AE}" pid="11" name="FOOTERRIGHT">
    <vt:lpwstr>&amp;P of &amp;N</vt:lpwstr>
  </property>
  <property fmtid="{D5CDD505-2E9C-101B-9397-08002B2CF9AE}" pid="12" name="IsUpdatedXLALocation">
    <vt:bool>true</vt:bool>
  </property>
  <property fmtid="{D5CDD505-2E9C-101B-9397-08002B2CF9AE}" pid="13" name="PathAndName">
    <vt:lpwstr>S:\WEBSITES\Intranet_Staging\Downloads\Hedge Fund Group\Proforma Financial Statement Templates\Domestic LP Financial Statements.xls</vt:lpwstr>
  </property>
  <property fmtid="{D5CDD505-2E9C-101B-9397-08002B2CF9AE}" pid="14" name="ContentTypeId">
    <vt:lpwstr>0x010100E9E3E89C2994044A83A9D2C960F3FE64</vt:lpwstr>
  </property>
  <property fmtid="{D5CDD505-2E9C-101B-9397-08002B2CF9AE}" pid="15" name="_dlc_DocIdItemGuid">
    <vt:lpwstr>018caddb-498e-41a5-912c-dc154998489f</vt:lpwstr>
  </property>
  <property fmtid="{D5CDD505-2E9C-101B-9397-08002B2CF9AE}" pid="16" name="Tags">
    <vt:lpwstr/>
  </property>
  <property fmtid="{D5CDD505-2E9C-101B-9397-08002B2CF9AE}" pid="17" name="SpecialtyExTaxHTField0">
    <vt:lpwstr/>
  </property>
  <property fmtid="{D5CDD505-2E9C-101B-9397-08002B2CF9AE}" pid="18" name="ServiceLineEx">
    <vt:lpwstr>283;#Assurance|c3ca32e6-743b-4a3a-9f16-75ed458d8ccb</vt:lpwstr>
  </property>
  <property fmtid="{D5CDD505-2E9C-101B-9397-08002B2CF9AE}" pid="19" name="DocumentTypeExTaxHTField0">
    <vt:lpwstr>Templates|801f4c8a-cccd-463d-bea4-b0c3e6add48d</vt:lpwstr>
  </property>
  <property fmtid="{D5CDD505-2E9C-101B-9397-08002B2CF9AE}" pid="20" name="DocumentTypeEx">
    <vt:lpwstr>294</vt:lpwstr>
  </property>
  <property fmtid="{D5CDD505-2E9C-101B-9397-08002B2CF9AE}" pid="21" name="DepartmentNameExTaxHTField0">
    <vt:lpwstr/>
  </property>
  <property fmtid="{D5CDD505-2E9C-101B-9397-08002B2CF9AE}" pid="22" name="ServiceLineExTaxHTField0">
    <vt:lpwstr>Assurance|c3ca32e6-743b-4a3a-9f16-75ed458d8ccb</vt:lpwstr>
  </property>
  <property fmtid="{D5CDD505-2E9C-101B-9397-08002B2CF9AE}" pid="23" name="Document Type">
    <vt:lpwstr>1</vt:lpwstr>
  </property>
</Properties>
</file>