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520" yWindow="0" windowWidth="11940" windowHeight="8580"/>
  </bookViews>
  <sheets>
    <sheet name="Returns&amp;Allocation" sheetId="1" r:id="rId1"/>
    <sheet name="Schedule of Gross Investment" sheetId="4" r:id="rId2"/>
  </sheets>
  <calcPr calcId="125725"/>
</workbook>
</file>

<file path=xl/calcChain.xml><?xml version="1.0" encoding="utf-8"?>
<calcChain xmlns="http://schemas.openxmlformats.org/spreadsheetml/2006/main">
  <c r="EM8" i="1"/>
  <c r="B11"/>
  <c r="EM11" s="1"/>
  <c r="A9"/>
  <c r="CO9" s="1"/>
  <c r="AL8"/>
  <c r="AR8"/>
  <c r="CV8"/>
  <c r="CP8"/>
  <c r="CJ8"/>
  <c r="CI9" l="1"/>
  <c r="Y9"/>
  <c r="AQ9"/>
  <c r="DA9"/>
  <c r="AK9"/>
  <c r="CU9"/>
  <c r="AE9"/>
  <c r="B13"/>
  <c r="EM13" s="1"/>
  <c r="A10"/>
  <c r="A11" s="1"/>
  <c r="A12" s="1"/>
  <c r="A13" s="1"/>
  <c r="A14" s="1"/>
  <c r="A15" s="1"/>
  <c r="A16" s="1"/>
  <c r="A17" s="1"/>
  <c r="A18" s="1"/>
  <c r="A19" s="1"/>
  <c r="A22" s="1"/>
  <c r="A23" s="1"/>
  <c r="V8"/>
  <c r="EN8"/>
  <c r="DB8"/>
  <c r="DC8" s="1"/>
  <c r="U8"/>
  <c r="ET61"/>
  <c r="ET60"/>
  <c r="ET59"/>
  <c r="ET58"/>
  <c r="ET57"/>
  <c r="ET56"/>
  <c r="ET55"/>
  <c r="ET54"/>
  <c r="ET53"/>
  <c r="ET52"/>
  <c r="ET51"/>
  <c r="ET50"/>
  <c r="ET47"/>
  <c r="ET46"/>
  <c r="ET45"/>
  <c r="ET44"/>
  <c r="ET43"/>
  <c r="ET42"/>
  <c r="ET41"/>
  <c r="ET40"/>
  <c r="ET39"/>
  <c r="ET38"/>
  <c r="ET37"/>
  <c r="ET36"/>
  <c r="ET33"/>
  <c r="ET32"/>
  <c r="ET31"/>
  <c r="ET30"/>
  <c r="ET29"/>
  <c r="ET28"/>
  <c r="ET27"/>
  <c r="ET26"/>
  <c r="ET25"/>
  <c r="ET24"/>
  <c r="ET23"/>
  <c r="ET22"/>
  <c r="ET10"/>
  <c r="ET11"/>
  <c r="ET12"/>
  <c r="ET13"/>
  <c r="ET14"/>
  <c r="ET15"/>
  <c r="ET16"/>
  <c r="ET17"/>
  <c r="ET18"/>
  <c r="ET19"/>
  <c r="ET9"/>
  <c r="ET8"/>
  <c r="EV8"/>
  <c r="ES8"/>
  <c r="EG8"/>
  <c r="EA8"/>
  <c r="DU8"/>
  <c r="DO8"/>
  <c r="DI8"/>
  <c r="CW8"/>
  <c r="CQ8"/>
  <c r="CC8"/>
  <c r="BW8"/>
  <c r="BQ8"/>
  <c r="BK8"/>
  <c r="BE8"/>
  <c r="AY8"/>
  <c r="AS8"/>
  <c r="AM8"/>
  <c r="A24" l="1"/>
  <c r="E8"/>
  <c r="K8"/>
  <c r="EN18"/>
  <c r="EN14"/>
  <c r="EN10"/>
  <c r="EV19"/>
  <c r="EV17"/>
  <c r="EV15"/>
  <c r="EV13"/>
  <c r="EV11"/>
  <c r="EV9"/>
  <c r="EN17"/>
  <c r="EN13"/>
  <c r="EN9"/>
  <c r="ES22"/>
  <c r="ES16"/>
  <c r="ES12"/>
  <c r="EV22"/>
  <c r="EV18"/>
  <c r="EV16"/>
  <c r="EV14"/>
  <c r="EV12"/>
  <c r="EV10"/>
  <c r="EL8"/>
  <c r="EO8" s="1"/>
  <c r="EP8" s="1"/>
  <c r="EN19"/>
  <c r="EN15"/>
  <c r="EN11"/>
  <c r="EV23"/>
  <c r="ES18"/>
  <c r="ES14"/>
  <c r="ES10"/>
  <c r="ES23"/>
  <c r="ES19"/>
  <c r="ES17"/>
  <c r="ES15"/>
  <c r="ES13"/>
  <c r="ES11"/>
  <c r="ES9"/>
  <c r="EN16"/>
  <c r="EN12"/>
  <c r="EN22"/>
  <c r="EE9"/>
  <c r="EE23"/>
  <c r="EE22"/>
  <c r="EE10"/>
  <c r="EE8"/>
  <c r="DY23"/>
  <c r="DY22"/>
  <c r="DY10"/>
  <c r="DY8"/>
  <c r="DS23"/>
  <c r="DS22"/>
  <c r="DS10"/>
  <c r="DS8"/>
  <c r="DM23"/>
  <c r="DM22"/>
  <c r="DM11"/>
  <c r="DM10"/>
  <c r="DM8"/>
  <c r="DG23"/>
  <c r="DG22"/>
  <c r="DG11"/>
  <c r="DG10"/>
  <c r="DG8"/>
  <c r="DA23"/>
  <c r="DA22"/>
  <c r="DA11"/>
  <c r="DA10"/>
  <c r="DA8"/>
  <c r="CU23"/>
  <c r="CU22"/>
  <c r="CU11"/>
  <c r="CU10"/>
  <c r="CU8"/>
  <c r="CO23"/>
  <c r="CO22"/>
  <c r="CO11"/>
  <c r="CO10"/>
  <c r="CO8"/>
  <c r="CI23"/>
  <c r="CI22"/>
  <c r="CI11"/>
  <c r="CI10"/>
  <c r="CI8"/>
  <c r="CK8" s="1"/>
  <c r="CA23"/>
  <c r="CA22"/>
  <c r="CA11"/>
  <c r="CA10"/>
  <c r="CA8"/>
  <c r="BU23"/>
  <c r="BU22"/>
  <c r="BU11"/>
  <c r="BU10"/>
  <c r="BU8"/>
  <c r="BO23"/>
  <c r="BO22"/>
  <c r="BO11"/>
  <c r="BO10"/>
  <c r="BO8"/>
  <c r="BI23"/>
  <c r="BI22"/>
  <c r="BI11"/>
  <c r="BI10"/>
  <c r="BI8"/>
  <c r="BC23"/>
  <c r="BC22"/>
  <c r="BC11"/>
  <c r="BC10"/>
  <c r="BC8"/>
  <c r="AW23"/>
  <c r="AW22"/>
  <c r="AW11"/>
  <c r="AW10"/>
  <c r="AW8"/>
  <c r="AQ23"/>
  <c r="AQ22"/>
  <c r="AQ11"/>
  <c r="AQ10"/>
  <c r="AQ8"/>
  <c r="AK23"/>
  <c r="AK22"/>
  <c r="AK11"/>
  <c r="AK10"/>
  <c r="AK8"/>
  <c r="AE23"/>
  <c r="AE22"/>
  <c r="AE11"/>
  <c r="AE10"/>
  <c r="AE8"/>
  <c r="Y23"/>
  <c r="Y22"/>
  <c r="Y10"/>
  <c r="Y11"/>
  <c r="Y8"/>
  <c r="B52"/>
  <c r="B53"/>
  <c r="B54"/>
  <c r="B55"/>
  <c r="B56"/>
  <c r="B57"/>
  <c r="B58"/>
  <c r="B59"/>
  <c r="EM59" s="1"/>
  <c r="B60"/>
  <c r="B61"/>
  <c r="B51"/>
  <c r="B50"/>
  <c r="B38"/>
  <c r="B39"/>
  <c r="B40"/>
  <c r="EM40" s="1"/>
  <c r="B41"/>
  <c r="B42"/>
  <c r="EM42" s="1"/>
  <c r="B43"/>
  <c r="EM43" s="1"/>
  <c r="V43" s="1"/>
  <c r="B44"/>
  <c r="B45"/>
  <c r="B46"/>
  <c r="B47"/>
  <c r="EM47" s="1"/>
  <c r="V47" s="1"/>
  <c r="E47" s="1"/>
  <c r="B37"/>
  <c r="B36"/>
  <c r="EM36" s="1"/>
  <c r="B24"/>
  <c r="B25"/>
  <c r="B26"/>
  <c r="B27"/>
  <c r="B28"/>
  <c r="EM28" s="1"/>
  <c r="B29"/>
  <c r="B30"/>
  <c r="B31"/>
  <c r="EM31" s="1"/>
  <c r="B32"/>
  <c r="B33"/>
  <c r="B23"/>
  <c r="B9"/>
  <c r="EM9" s="1"/>
  <c r="U61"/>
  <c r="U60"/>
  <c r="U59"/>
  <c r="U58"/>
  <c r="U57"/>
  <c r="U52"/>
  <c r="U51"/>
  <c r="U50"/>
  <c r="U47"/>
  <c r="U45"/>
  <c r="U43"/>
  <c r="U42"/>
  <c r="V40"/>
  <c r="U40"/>
  <c r="U39"/>
  <c r="U38"/>
  <c r="U37"/>
  <c r="U33"/>
  <c r="U32"/>
  <c r="U31"/>
  <c r="U30"/>
  <c r="U29"/>
  <c r="U25"/>
  <c r="U24"/>
  <c r="U23"/>
  <c r="U10"/>
  <c r="U11"/>
  <c r="U14"/>
  <c r="U15"/>
  <c r="U16"/>
  <c r="U17"/>
  <c r="U18"/>
  <c r="U19"/>
  <c r="V9"/>
  <c r="U9"/>
  <c r="CJ9"/>
  <c r="EF61"/>
  <c r="EG61" s="1"/>
  <c r="EF60"/>
  <c r="EG60" s="1"/>
  <c r="EF59"/>
  <c r="EG59" s="1"/>
  <c r="EF58"/>
  <c r="EG58" s="1"/>
  <c r="EF57"/>
  <c r="EG57" s="1"/>
  <c r="EF56"/>
  <c r="EG56" s="1"/>
  <c r="EF55"/>
  <c r="EG55" s="1"/>
  <c r="EF54"/>
  <c r="EG54" s="1"/>
  <c r="EF53"/>
  <c r="EG53" s="1"/>
  <c r="EF52"/>
  <c r="EG52" s="1"/>
  <c r="EF51"/>
  <c r="EG51" s="1"/>
  <c r="EF50"/>
  <c r="EG50" s="1"/>
  <c r="EF47"/>
  <c r="EG47" s="1"/>
  <c r="EF46"/>
  <c r="EG46" s="1"/>
  <c r="EF45"/>
  <c r="EG45" s="1"/>
  <c r="EF44"/>
  <c r="EG44" s="1"/>
  <c r="EF43"/>
  <c r="EG43" s="1"/>
  <c r="EF42"/>
  <c r="EG42" s="1"/>
  <c r="EF41"/>
  <c r="EG41" s="1"/>
  <c r="EF40"/>
  <c r="EG40" s="1"/>
  <c r="EF39"/>
  <c r="EG39" s="1"/>
  <c r="EF38"/>
  <c r="EG38" s="1"/>
  <c r="EF37"/>
  <c r="EG37" s="1"/>
  <c r="EF36"/>
  <c r="EG36" s="1"/>
  <c r="EF33"/>
  <c r="EG33" s="1"/>
  <c r="EF32"/>
  <c r="EG32" s="1"/>
  <c r="EF31"/>
  <c r="EG31" s="1"/>
  <c r="EF30"/>
  <c r="EG30" s="1"/>
  <c r="EF29"/>
  <c r="EG29" s="1"/>
  <c r="EF28"/>
  <c r="EG28" s="1"/>
  <c r="EF27"/>
  <c r="EG27" s="1"/>
  <c r="EF26"/>
  <c r="EG26" s="1"/>
  <c r="EF25"/>
  <c r="EG25" s="1"/>
  <c r="EF24"/>
  <c r="EG24" s="1"/>
  <c r="EF23"/>
  <c r="EG23" s="1"/>
  <c r="EF22"/>
  <c r="EG22" s="1"/>
  <c r="EF19"/>
  <c r="EG19" s="1"/>
  <c r="EF18"/>
  <c r="EG18" s="1"/>
  <c r="EF17"/>
  <c r="EG17" s="1"/>
  <c r="EF16"/>
  <c r="EG16" s="1"/>
  <c r="EF15"/>
  <c r="EG15" s="1"/>
  <c r="EF14"/>
  <c r="EG14" s="1"/>
  <c r="EF13"/>
  <c r="EG13" s="1"/>
  <c r="EF12"/>
  <c r="EG12" s="1"/>
  <c r="EF11"/>
  <c r="EG11" s="1"/>
  <c r="EF10"/>
  <c r="EG10" s="1"/>
  <c r="EF9"/>
  <c r="EG9" s="1"/>
  <c r="DZ61"/>
  <c r="EA61" s="1"/>
  <c r="DZ60"/>
  <c r="EA60" s="1"/>
  <c r="DZ59"/>
  <c r="EA59" s="1"/>
  <c r="DZ58"/>
  <c r="EA58" s="1"/>
  <c r="DZ57"/>
  <c r="EA57" s="1"/>
  <c r="DZ56"/>
  <c r="EA56" s="1"/>
  <c r="DZ55"/>
  <c r="EA55" s="1"/>
  <c r="DZ54"/>
  <c r="EA54" s="1"/>
  <c r="DZ53"/>
  <c r="EA53" s="1"/>
  <c r="DZ52"/>
  <c r="EA52" s="1"/>
  <c r="DZ51"/>
  <c r="EA51" s="1"/>
  <c r="DZ50"/>
  <c r="EA50" s="1"/>
  <c r="DZ47"/>
  <c r="EA47" s="1"/>
  <c r="DZ46"/>
  <c r="EA46" s="1"/>
  <c r="DZ45"/>
  <c r="EA45" s="1"/>
  <c r="DZ44"/>
  <c r="EA44" s="1"/>
  <c r="DZ43"/>
  <c r="EA43" s="1"/>
  <c r="DZ42"/>
  <c r="EA42" s="1"/>
  <c r="DZ41"/>
  <c r="EA41" s="1"/>
  <c r="DZ40"/>
  <c r="EA40" s="1"/>
  <c r="DZ39"/>
  <c r="EA39" s="1"/>
  <c r="DZ38"/>
  <c r="EA38" s="1"/>
  <c r="DZ37"/>
  <c r="EA37" s="1"/>
  <c r="DZ36"/>
  <c r="EA36" s="1"/>
  <c r="DZ33"/>
  <c r="EA33" s="1"/>
  <c r="DZ32"/>
  <c r="EA32" s="1"/>
  <c r="DZ31"/>
  <c r="EA31" s="1"/>
  <c r="DZ30"/>
  <c r="EA30" s="1"/>
  <c r="DZ29"/>
  <c r="EA29" s="1"/>
  <c r="DZ28"/>
  <c r="EA28" s="1"/>
  <c r="DZ27"/>
  <c r="EA27" s="1"/>
  <c r="DZ26"/>
  <c r="EA26" s="1"/>
  <c r="DZ25"/>
  <c r="EA25" s="1"/>
  <c r="DZ24"/>
  <c r="EA24" s="1"/>
  <c r="DZ23"/>
  <c r="EA23" s="1"/>
  <c r="DZ22"/>
  <c r="EA22" s="1"/>
  <c r="DZ19"/>
  <c r="EA19" s="1"/>
  <c r="DZ18"/>
  <c r="EA18" s="1"/>
  <c r="DZ17"/>
  <c r="EA17" s="1"/>
  <c r="DZ16"/>
  <c r="EA16" s="1"/>
  <c r="DZ15"/>
  <c r="EA15" s="1"/>
  <c r="DZ14"/>
  <c r="EA14" s="1"/>
  <c r="DZ13"/>
  <c r="EA13" s="1"/>
  <c r="DZ12"/>
  <c r="EA12" s="1"/>
  <c r="DZ11"/>
  <c r="EA11" s="1"/>
  <c r="DZ10"/>
  <c r="EA10" s="1"/>
  <c r="DZ9"/>
  <c r="EA9" s="1"/>
  <c r="DT61"/>
  <c r="DU61" s="1"/>
  <c r="DT60"/>
  <c r="DU60" s="1"/>
  <c r="DT59"/>
  <c r="DU59" s="1"/>
  <c r="DT58"/>
  <c r="DU58" s="1"/>
  <c r="DT57"/>
  <c r="DU57" s="1"/>
  <c r="DT56"/>
  <c r="DU56" s="1"/>
  <c r="DT55"/>
  <c r="DU55" s="1"/>
  <c r="DT54"/>
  <c r="DU54" s="1"/>
  <c r="DT53"/>
  <c r="DU53" s="1"/>
  <c r="DT52"/>
  <c r="DU52" s="1"/>
  <c r="DT51"/>
  <c r="DU51" s="1"/>
  <c r="DT50"/>
  <c r="DU50" s="1"/>
  <c r="DT47"/>
  <c r="DU47" s="1"/>
  <c r="DT46"/>
  <c r="DU46" s="1"/>
  <c r="DT45"/>
  <c r="DU45" s="1"/>
  <c r="DT44"/>
  <c r="DU44" s="1"/>
  <c r="DT43"/>
  <c r="DU43" s="1"/>
  <c r="DT42"/>
  <c r="DU42" s="1"/>
  <c r="DT41"/>
  <c r="DU41" s="1"/>
  <c r="DT40"/>
  <c r="DU40" s="1"/>
  <c r="DT39"/>
  <c r="DU39" s="1"/>
  <c r="DT38"/>
  <c r="DU38" s="1"/>
  <c r="DT37"/>
  <c r="DU37" s="1"/>
  <c r="DT36"/>
  <c r="DU36" s="1"/>
  <c r="DT33"/>
  <c r="DU33" s="1"/>
  <c r="DT32"/>
  <c r="DU32" s="1"/>
  <c r="DT31"/>
  <c r="DU31" s="1"/>
  <c r="DT30"/>
  <c r="DU30" s="1"/>
  <c r="DT29"/>
  <c r="DU29" s="1"/>
  <c r="DT28"/>
  <c r="DU28" s="1"/>
  <c r="DT27"/>
  <c r="DU27" s="1"/>
  <c r="DT26"/>
  <c r="DU26" s="1"/>
  <c r="DT25"/>
  <c r="DU25" s="1"/>
  <c r="DT24"/>
  <c r="DU24" s="1"/>
  <c r="DT23"/>
  <c r="DU23" s="1"/>
  <c r="DT22"/>
  <c r="DU22" s="1"/>
  <c r="DT19"/>
  <c r="DU19" s="1"/>
  <c r="DT18"/>
  <c r="DU18" s="1"/>
  <c r="DT17"/>
  <c r="DU17" s="1"/>
  <c r="DT16"/>
  <c r="DU16" s="1"/>
  <c r="DT15"/>
  <c r="DU15" s="1"/>
  <c r="DT14"/>
  <c r="DU14" s="1"/>
  <c r="DT13"/>
  <c r="DU13" s="1"/>
  <c r="DT12"/>
  <c r="DU12" s="1"/>
  <c r="DT11"/>
  <c r="DU11" s="1"/>
  <c r="DT10"/>
  <c r="DU10" s="1"/>
  <c r="DT9"/>
  <c r="DU9" s="1"/>
  <c r="DN61"/>
  <c r="DO61" s="1"/>
  <c r="DN60"/>
  <c r="DO60" s="1"/>
  <c r="DN59"/>
  <c r="DO59" s="1"/>
  <c r="DN58"/>
  <c r="DO58" s="1"/>
  <c r="DN57"/>
  <c r="DO57" s="1"/>
  <c r="DN56"/>
  <c r="DO56" s="1"/>
  <c r="DN55"/>
  <c r="DO55" s="1"/>
  <c r="DN54"/>
  <c r="DO54" s="1"/>
  <c r="DN53"/>
  <c r="DO53" s="1"/>
  <c r="DN52"/>
  <c r="DO52" s="1"/>
  <c r="DN51"/>
  <c r="DO51" s="1"/>
  <c r="DN50"/>
  <c r="DO50" s="1"/>
  <c r="DN47"/>
  <c r="DO47" s="1"/>
  <c r="DN46"/>
  <c r="DO46" s="1"/>
  <c r="DN45"/>
  <c r="DO45" s="1"/>
  <c r="DN44"/>
  <c r="DO44" s="1"/>
  <c r="DN43"/>
  <c r="DO43" s="1"/>
  <c r="DN42"/>
  <c r="DO42" s="1"/>
  <c r="DN41"/>
  <c r="DO41" s="1"/>
  <c r="DN40"/>
  <c r="DO40" s="1"/>
  <c r="DN39"/>
  <c r="DO39" s="1"/>
  <c r="DN38"/>
  <c r="DO38" s="1"/>
  <c r="DN37"/>
  <c r="DO37" s="1"/>
  <c r="DN36"/>
  <c r="DO36" s="1"/>
  <c r="DN33"/>
  <c r="DO33" s="1"/>
  <c r="DN32"/>
  <c r="DO32" s="1"/>
  <c r="DN31"/>
  <c r="DO31" s="1"/>
  <c r="DN30"/>
  <c r="DO30" s="1"/>
  <c r="DN29"/>
  <c r="DO29" s="1"/>
  <c r="DN28"/>
  <c r="DO28" s="1"/>
  <c r="DN27"/>
  <c r="DO27" s="1"/>
  <c r="DN26"/>
  <c r="DO26" s="1"/>
  <c r="DN25"/>
  <c r="DO25" s="1"/>
  <c r="DN24"/>
  <c r="DO24" s="1"/>
  <c r="DN23"/>
  <c r="DO23" s="1"/>
  <c r="DN22"/>
  <c r="DO22" s="1"/>
  <c r="DN19"/>
  <c r="DO19" s="1"/>
  <c r="DN18"/>
  <c r="DO18" s="1"/>
  <c r="DN17"/>
  <c r="DO17" s="1"/>
  <c r="DN16"/>
  <c r="DO16" s="1"/>
  <c r="DN15"/>
  <c r="DO15" s="1"/>
  <c r="DN14"/>
  <c r="DO14" s="1"/>
  <c r="DN13"/>
  <c r="DO13" s="1"/>
  <c r="DN12"/>
  <c r="DO12" s="1"/>
  <c r="DN11"/>
  <c r="DO11" s="1"/>
  <c r="DN10"/>
  <c r="DO10" s="1"/>
  <c r="DN9"/>
  <c r="DO9" s="1"/>
  <c r="DH61"/>
  <c r="DI61" s="1"/>
  <c r="DH60"/>
  <c r="DI60" s="1"/>
  <c r="DH59"/>
  <c r="DI59" s="1"/>
  <c r="DH58"/>
  <c r="DI58" s="1"/>
  <c r="DH57"/>
  <c r="DI57" s="1"/>
  <c r="DH56"/>
  <c r="DI56" s="1"/>
  <c r="DH55"/>
  <c r="DI55" s="1"/>
  <c r="DH54"/>
  <c r="DI54" s="1"/>
  <c r="DH53"/>
  <c r="DI53" s="1"/>
  <c r="DH52"/>
  <c r="DI52" s="1"/>
  <c r="DH51"/>
  <c r="DI51" s="1"/>
  <c r="DH50"/>
  <c r="DI50" s="1"/>
  <c r="DH47"/>
  <c r="DI47" s="1"/>
  <c r="DH46"/>
  <c r="DI46" s="1"/>
  <c r="DH45"/>
  <c r="DI45" s="1"/>
  <c r="DH44"/>
  <c r="DI44" s="1"/>
  <c r="DH43"/>
  <c r="DI43" s="1"/>
  <c r="DH42"/>
  <c r="DI42" s="1"/>
  <c r="DH41"/>
  <c r="DI41" s="1"/>
  <c r="DH40"/>
  <c r="DI40" s="1"/>
  <c r="DH39"/>
  <c r="DI39" s="1"/>
  <c r="DH38"/>
  <c r="DI38" s="1"/>
  <c r="DH37"/>
  <c r="DI37" s="1"/>
  <c r="DH36"/>
  <c r="DI36" s="1"/>
  <c r="DH33"/>
  <c r="DI33" s="1"/>
  <c r="DH32"/>
  <c r="DI32" s="1"/>
  <c r="DH31"/>
  <c r="DI31" s="1"/>
  <c r="DH30"/>
  <c r="DI30" s="1"/>
  <c r="DH29"/>
  <c r="DI29" s="1"/>
  <c r="DH28"/>
  <c r="DI28" s="1"/>
  <c r="DH27"/>
  <c r="DI27" s="1"/>
  <c r="DH26"/>
  <c r="DI26" s="1"/>
  <c r="DH25"/>
  <c r="DI25" s="1"/>
  <c r="DH24"/>
  <c r="DI24" s="1"/>
  <c r="DH23"/>
  <c r="DI23" s="1"/>
  <c r="DH22"/>
  <c r="DI22" s="1"/>
  <c r="DH19"/>
  <c r="DI19" s="1"/>
  <c r="DH18"/>
  <c r="DI18" s="1"/>
  <c r="DH17"/>
  <c r="DI17" s="1"/>
  <c r="DH16"/>
  <c r="DI16" s="1"/>
  <c r="DH15"/>
  <c r="DI15" s="1"/>
  <c r="DH14"/>
  <c r="DI14" s="1"/>
  <c r="DH13"/>
  <c r="DI13" s="1"/>
  <c r="DH12"/>
  <c r="DI12" s="1"/>
  <c r="DH11"/>
  <c r="DI11" s="1"/>
  <c r="DH10"/>
  <c r="DI10" s="1"/>
  <c r="DH9"/>
  <c r="DI9" s="1"/>
  <c r="DB61"/>
  <c r="DC61" s="1"/>
  <c r="DB60"/>
  <c r="DC60" s="1"/>
  <c r="DB59"/>
  <c r="DC59" s="1"/>
  <c r="DB58"/>
  <c r="DC58" s="1"/>
  <c r="DB57"/>
  <c r="DC57" s="1"/>
  <c r="DB56"/>
  <c r="DC56" s="1"/>
  <c r="DB55"/>
  <c r="DC55" s="1"/>
  <c r="DB54"/>
  <c r="DC54" s="1"/>
  <c r="DB53"/>
  <c r="DC53" s="1"/>
  <c r="DB52"/>
  <c r="DC52" s="1"/>
  <c r="DB51"/>
  <c r="DC51" s="1"/>
  <c r="DB50"/>
  <c r="DC50" s="1"/>
  <c r="DB47"/>
  <c r="DC47" s="1"/>
  <c r="DB46"/>
  <c r="DC46" s="1"/>
  <c r="DB45"/>
  <c r="DC45" s="1"/>
  <c r="DB44"/>
  <c r="DC44" s="1"/>
  <c r="DB43"/>
  <c r="DC43" s="1"/>
  <c r="DB42"/>
  <c r="DC42" s="1"/>
  <c r="DB41"/>
  <c r="DC41" s="1"/>
  <c r="DB40"/>
  <c r="DC40" s="1"/>
  <c r="DB39"/>
  <c r="DC39" s="1"/>
  <c r="DB38"/>
  <c r="DC38" s="1"/>
  <c r="DB37"/>
  <c r="DC37" s="1"/>
  <c r="DB36"/>
  <c r="DC36" s="1"/>
  <c r="DB33"/>
  <c r="DC33" s="1"/>
  <c r="DB32"/>
  <c r="DC32" s="1"/>
  <c r="DB31"/>
  <c r="DC31" s="1"/>
  <c r="DB30"/>
  <c r="DC30" s="1"/>
  <c r="DB29"/>
  <c r="DC29" s="1"/>
  <c r="DB28"/>
  <c r="DC28" s="1"/>
  <c r="DB27"/>
  <c r="DC27" s="1"/>
  <c r="DB26"/>
  <c r="DC26" s="1"/>
  <c r="DB25"/>
  <c r="DC25" s="1"/>
  <c r="DB24"/>
  <c r="DC24" s="1"/>
  <c r="DB23"/>
  <c r="DC23" s="1"/>
  <c r="DB22"/>
  <c r="DC22" s="1"/>
  <c r="DB19"/>
  <c r="DC19" s="1"/>
  <c r="DB18"/>
  <c r="DC18" s="1"/>
  <c r="DB17"/>
  <c r="DC17" s="1"/>
  <c r="DB16"/>
  <c r="DC16" s="1"/>
  <c r="DB15"/>
  <c r="DC15" s="1"/>
  <c r="DB14"/>
  <c r="DC14" s="1"/>
  <c r="DB13"/>
  <c r="DC13" s="1"/>
  <c r="DB12"/>
  <c r="DC12" s="1"/>
  <c r="DB11"/>
  <c r="DC11" s="1"/>
  <c r="DB10"/>
  <c r="DC10" s="1"/>
  <c r="DB9"/>
  <c r="DC9" s="1"/>
  <c r="CV61"/>
  <c r="CW61" s="1"/>
  <c r="CV60"/>
  <c r="CW60" s="1"/>
  <c r="CV59"/>
  <c r="CW59" s="1"/>
  <c r="CV58"/>
  <c r="CW58" s="1"/>
  <c r="CV57"/>
  <c r="CW57" s="1"/>
  <c r="CV56"/>
  <c r="CW56" s="1"/>
  <c r="CV55"/>
  <c r="CW55" s="1"/>
  <c r="CV54"/>
  <c r="CW54" s="1"/>
  <c r="CV53"/>
  <c r="CW53" s="1"/>
  <c r="CV52"/>
  <c r="CW52" s="1"/>
  <c r="CV51"/>
  <c r="CW51" s="1"/>
  <c r="CV50"/>
  <c r="CW50" s="1"/>
  <c r="CV47"/>
  <c r="CW47" s="1"/>
  <c r="CV46"/>
  <c r="CW46" s="1"/>
  <c r="CV45"/>
  <c r="CW45" s="1"/>
  <c r="CV44"/>
  <c r="CW44" s="1"/>
  <c r="CV43"/>
  <c r="CW43" s="1"/>
  <c r="CV42"/>
  <c r="CW42" s="1"/>
  <c r="CV41"/>
  <c r="CW41" s="1"/>
  <c r="CV40"/>
  <c r="CW40" s="1"/>
  <c r="CV39"/>
  <c r="CW39" s="1"/>
  <c r="CV38"/>
  <c r="CW38" s="1"/>
  <c r="CV37"/>
  <c r="CW37" s="1"/>
  <c r="CV36"/>
  <c r="CW36" s="1"/>
  <c r="CV33"/>
  <c r="CW33" s="1"/>
  <c r="CV32"/>
  <c r="CW32" s="1"/>
  <c r="CV31"/>
  <c r="CW31" s="1"/>
  <c r="CV30"/>
  <c r="CW30" s="1"/>
  <c r="CV29"/>
  <c r="CW29" s="1"/>
  <c r="CV28"/>
  <c r="CW28" s="1"/>
  <c r="CV27"/>
  <c r="CW27" s="1"/>
  <c r="CV26"/>
  <c r="CW26" s="1"/>
  <c r="CV25"/>
  <c r="CW25" s="1"/>
  <c r="CV24"/>
  <c r="CW24" s="1"/>
  <c r="CV23"/>
  <c r="CW23" s="1"/>
  <c r="CV22"/>
  <c r="CW22" s="1"/>
  <c r="CV19"/>
  <c r="CW19" s="1"/>
  <c r="CV18"/>
  <c r="CW18" s="1"/>
  <c r="CV17"/>
  <c r="CW17" s="1"/>
  <c r="CV16"/>
  <c r="CW16" s="1"/>
  <c r="CV15"/>
  <c r="CW15" s="1"/>
  <c r="CV14"/>
  <c r="CW14" s="1"/>
  <c r="CV13"/>
  <c r="CW13" s="1"/>
  <c r="CV12"/>
  <c r="CW12" s="1"/>
  <c r="CV11"/>
  <c r="CW11" s="1"/>
  <c r="CV10"/>
  <c r="CW10" s="1"/>
  <c r="CV9"/>
  <c r="CW9" s="1"/>
  <c r="CP61"/>
  <c r="CQ61" s="1"/>
  <c r="CP60"/>
  <c r="CQ60" s="1"/>
  <c r="CP59"/>
  <c r="CQ59" s="1"/>
  <c r="CP58"/>
  <c r="CQ58" s="1"/>
  <c r="CP57"/>
  <c r="CQ57" s="1"/>
  <c r="CP56"/>
  <c r="CQ56" s="1"/>
  <c r="CP55"/>
  <c r="CQ55" s="1"/>
  <c r="CP54"/>
  <c r="CQ54" s="1"/>
  <c r="CP53"/>
  <c r="CP52"/>
  <c r="CQ52" s="1"/>
  <c r="CP51"/>
  <c r="CQ51" s="1"/>
  <c r="CP50"/>
  <c r="CQ50" s="1"/>
  <c r="CP47"/>
  <c r="CQ47" s="1"/>
  <c r="CP46"/>
  <c r="CQ46" s="1"/>
  <c r="CP45"/>
  <c r="CQ45" s="1"/>
  <c r="CP44"/>
  <c r="CQ44" s="1"/>
  <c r="CP43"/>
  <c r="CQ43" s="1"/>
  <c r="CP42"/>
  <c r="CQ42" s="1"/>
  <c r="CP41"/>
  <c r="CQ41" s="1"/>
  <c r="CP40"/>
  <c r="CQ40" s="1"/>
  <c r="CP39"/>
  <c r="CQ39" s="1"/>
  <c r="CP38"/>
  <c r="CQ38" s="1"/>
  <c r="CP37"/>
  <c r="CQ37" s="1"/>
  <c r="CP36"/>
  <c r="CQ36" s="1"/>
  <c r="CP33"/>
  <c r="CQ33" s="1"/>
  <c r="CP32"/>
  <c r="CQ32" s="1"/>
  <c r="CP31"/>
  <c r="CQ31" s="1"/>
  <c r="CP30"/>
  <c r="CQ30" s="1"/>
  <c r="CP29"/>
  <c r="CQ29" s="1"/>
  <c r="CP28"/>
  <c r="CQ28" s="1"/>
  <c r="CP27"/>
  <c r="CQ27" s="1"/>
  <c r="CP26"/>
  <c r="CQ26" s="1"/>
  <c r="CP25"/>
  <c r="CQ25" s="1"/>
  <c r="CP24"/>
  <c r="CQ24" s="1"/>
  <c r="CP23"/>
  <c r="CQ23" s="1"/>
  <c r="CP22"/>
  <c r="CQ22" s="1"/>
  <c r="CP19"/>
  <c r="CQ19" s="1"/>
  <c r="CP18"/>
  <c r="CQ18" s="1"/>
  <c r="CP17"/>
  <c r="CQ17" s="1"/>
  <c r="CP16"/>
  <c r="CQ16" s="1"/>
  <c r="CP15"/>
  <c r="CQ15" s="1"/>
  <c r="CP14"/>
  <c r="CQ14" s="1"/>
  <c r="CP13"/>
  <c r="CQ13" s="1"/>
  <c r="CP12"/>
  <c r="CQ12" s="1"/>
  <c r="CP11"/>
  <c r="CQ11" s="1"/>
  <c r="CP10"/>
  <c r="CQ10" s="1"/>
  <c r="CP9"/>
  <c r="CQ9" s="1"/>
  <c r="CJ61"/>
  <c r="CJ60"/>
  <c r="CK60" s="1"/>
  <c r="CJ59"/>
  <c r="CJ58"/>
  <c r="CK58" s="1"/>
  <c r="CJ57"/>
  <c r="CJ56"/>
  <c r="CJ55"/>
  <c r="CK55" s="1"/>
  <c r="CJ54"/>
  <c r="CJ53"/>
  <c r="CJ52"/>
  <c r="CK52" s="1"/>
  <c r="CJ51"/>
  <c r="CJ50"/>
  <c r="CK50" s="1"/>
  <c r="CJ47"/>
  <c r="CJ46"/>
  <c r="CK46" s="1"/>
  <c r="CJ45"/>
  <c r="CK45" s="1"/>
  <c r="CJ44"/>
  <c r="CK44" s="1"/>
  <c r="CJ43"/>
  <c r="CJ42"/>
  <c r="CK42" s="1"/>
  <c r="CJ41"/>
  <c r="CK41" s="1"/>
  <c r="CJ40"/>
  <c r="CK40" s="1"/>
  <c r="CJ39"/>
  <c r="CK39" s="1"/>
  <c r="CJ38"/>
  <c r="CK38" s="1"/>
  <c r="CJ37"/>
  <c r="CJ36"/>
  <c r="CK36" s="1"/>
  <c r="CJ33"/>
  <c r="CJ32"/>
  <c r="CJ31"/>
  <c r="CK31" s="1"/>
  <c r="CJ30"/>
  <c r="CJ29"/>
  <c r="CJ28"/>
  <c r="CK28" s="1"/>
  <c r="CJ27"/>
  <c r="CK27" s="1"/>
  <c r="CJ26"/>
  <c r="CJ25"/>
  <c r="CJ24"/>
  <c r="CJ23"/>
  <c r="CJ22"/>
  <c r="CJ19"/>
  <c r="CJ18"/>
  <c r="CJ17"/>
  <c r="CJ16"/>
  <c r="CJ15"/>
  <c r="CJ14"/>
  <c r="CJ13"/>
  <c r="CK13" s="1"/>
  <c r="V13"/>
  <c r="CJ12"/>
  <c r="CJ11"/>
  <c r="CJ10"/>
  <c r="CK10" s="1"/>
  <c r="AF8"/>
  <c r="AG8" s="1"/>
  <c r="Z8"/>
  <c r="AA8" s="1"/>
  <c r="CB61"/>
  <c r="CC61" s="1"/>
  <c r="CB60"/>
  <c r="CC60" s="1"/>
  <c r="CB59"/>
  <c r="CC59" s="1"/>
  <c r="CB58"/>
  <c r="CC58" s="1"/>
  <c r="CB57"/>
  <c r="CC57" s="1"/>
  <c r="CB56"/>
  <c r="CC56" s="1"/>
  <c r="CB55"/>
  <c r="CC55" s="1"/>
  <c r="CB54"/>
  <c r="CC54" s="1"/>
  <c r="CB53"/>
  <c r="CC53" s="1"/>
  <c r="CB52"/>
  <c r="CC52" s="1"/>
  <c r="CB51"/>
  <c r="CC51" s="1"/>
  <c r="CB50"/>
  <c r="CC50" s="1"/>
  <c r="CB47"/>
  <c r="CC47" s="1"/>
  <c r="CB46"/>
  <c r="CC46" s="1"/>
  <c r="CB45"/>
  <c r="CC45" s="1"/>
  <c r="CB44"/>
  <c r="CC44" s="1"/>
  <c r="CB43"/>
  <c r="CC43" s="1"/>
  <c r="CB42"/>
  <c r="CC42" s="1"/>
  <c r="CB41"/>
  <c r="CC41" s="1"/>
  <c r="CB40"/>
  <c r="CC40" s="1"/>
  <c r="CB39"/>
  <c r="CC39" s="1"/>
  <c r="CB38"/>
  <c r="CC38" s="1"/>
  <c r="CB37"/>
  <c r="CC37" s="1"/>
  <c r="CB36"/>
  <c r="CC36" s="1"/>
  <c r="CB33"/>
  <c r="CC33" s="1"/>
  <c r="CB32"/>
  <c r="CC32" s="1"/>
  <c r="CB31"/>
  <c r="CC31" s="1"/>
  <c r="CB30"/>
  <c r="CC30" s="1"/>
  <c r="CB29"/>
  <c r="CC29" s="1"/>
  <c r="CB28"/>
  <c r="CC28" s="1"/>
  <c r="CB27"/>
  <c r="CC27" s="1"/>
  <c r="CB26"/>
  <c r="CC26" s="1"/>
  <c r="CB25"/>
  <c r="CC25" s="1"/>
  <c r="CB24"/>
  <c r="CC24" s="1"/>
  <c r="CB23"/>
  <c r="CC23" s="1"/>
  <c r="CB22"/>
  <c r="CC22" s="1"/>
  <c r="CB19"/>
  <c r="CC19" s="1"/>
  <c r="CB18"/>
  <c r="CC18" s="1"/>
  <c r="CB17"/>
  <c r="CC17" s="1"/>
  <c r="CB16"/>
  <c r="CC16" s="1"/>
  <c r="CB15"/>
  <c r="CC15" s="1"/>
  <c r="CB14"/>
  <c r="CC14" s="1"/>
  <c r="CB13"/>
  <c r="CC13" s="1"/>
  <c r="CB12"/>
  <c r="CC12" s="1"/>
  <c r="CB11"/>
  <c r="CC11" s="1"/>
  <c r="CB10"/>
  <c r="CC10" s="1"/>
  <c r="CB9"/>
  <c r="CC9" s="1"/>
  <c r="BV61"/>
  <c r="BW61" s="1"/>
  <c r="BV60"/>
  <c r="BW60" s="1"/>
  <c r="BV59"/>
  <c r="BW59" s="1"/>
  <c r="BV58"/>
  <c r="BW58" s="1"/>
  <c r="BV57"/>
  <c r="BW57" s="1"/>
  <c r="BV56"/>
  <c r="BW56" s="1"/>
  <c r="BV55"/>
  <c r="BW55" s="1"/>
  <c r="BV54"/>
  <c r="BW54" s="1"/>
  <c r="BV53"/>
  <c r="BW53" s="1"/>
  <c r="BV52"/>
  <c r="BW52" s="1"/>
  <c r="BV51"/>
  <c r="BW51" s="1"/>
  <c r="BV50"/>
  <c r="BW50" s="1"/>
  <c r="BV47"/>
  <c r="BW47" s="1"/>
  <c r="BV46"/>
  <c r="BW46" s="1"/>
  <c r="BV45"/>
  <c r="BW45" s="1"/>
  <c r="BV44"/>
  <c r="BW44" s="1"/>
  <c r="BV43"/>
  <c r="BW43" s="1"/>
  <c r="BV42"/>
  <c r="BW42" s="1"/>
  <c r="BV41"/>
  <c r="BW41" s="1"/>
  <c r="BV40"/>
  <c r="BW40" s="1"/>
  <c r="BV39"/>
  <c r="BW39" s="1"/>
  <c r="BV38"/>
  <c r="BW38" s="1"/>
  <c r="BV37"/>
  <c r="BW37" s="1"/>
  <c r="BV36"/>
  <c r="BW36" s="1"/>
  <c r="BV33"/>
  <c r="BW33" s="1"/>
  <c r="BV32"/>
  <c r="BW32" s="1"/>
  <c r="BV31"/>
  <c r="BW31" s="1"/>
  <c r="BV30"/>
  <c r="BW30" s="1"/>
  <c r="BV29"/>
  <c r="BW29" s="1"/>
  <c r="BV28"/>
  <c r="BW28" s="1"/>
  <c r="BV27"/>
  <c r="BW27" s="1"/>
  <c r="BV26"/>
  <c r="BW26" s="1"/>
  <c r="BV25"/>
  <c r="BW25" s="1"/>
  <c r="BV24"/>
  <c r="BW24" s="1"/>
  <c r="BV23"/>
  <c r="BW23" s="1"/>
  <c r="BV22"/>
  <c r="BW22" s="1"/>
  <c r="BV19"/>
  <c r="BW19" s="1"/>
  <c r="BV18"/>
  <c r="BW18" s="1"/>
  <c r="BV17"/>
  <c r="BW17" s="1"/>
  <c r="BV16"/>
  <c r="BW16" s="1"/>
  <c r="BV15"/>
  <c r="BW15" s="1"/>
  <c r="BV14"/>
  <c r="BW14" s="1"/>
  <c r="BV13"/>
  <c r="BW13" s="1"/>
  <c r="BV12"/>
  <c r="BW12" s="1"/>
  <c r="BV11"/>
  <c r="BW11" s="1"/>
  <c r="BV10"/>
  <c r="BW10" s="1"/>
  <c r="BV9"/>
  <c r="BW9" s="1"/>
  <c r="BP61"/>
  <c r="BQ61" s="1"/>
  <c r="BP60"/>
  <c r="BQ60" s="1"/>
  <c r="BP59"/>
  <c r="BQ59" s="1"/>
  <c r="BP58"/>
  <c r="BQ58" s="1"/>
  <c r="BP57"/>
  <c r="BQ57" s="1"/>
  <c r="BP56"/>
  <c r="BQ56" s="1"/>
  <c r="BP55"/>
  <c r="BQ55" s="1"/>
  <c r="BP54"/>
  <c r="BQ54" s="1"/>
  <c r="BP53"/>
  <c r="BQ53" s="1"/>
  <c r="BP52"/>
  <c r="BQ52" s="1"/>
  <c r="BP51"/>
  <c r="BQ51" s="1"/>
  <c r="BP50"/>
  <c r="BQ50" s="1"/>
  <c r="BP47"/>
  <c r="BQ47" s="1"/>
  <c r="BP46"/>
  <c r="BQ46" s="1"/>
  <c r="BP45"/>
  <c r="BQ45" s="1"/>
  <c r="BP44"/>
  <c r="BQ44" s="1"/>
  <c r="BP43"/>
  <c r="BQ43" s="1"/>
  <c r="BP42"/>
  <c r="BQ42" s="1"/>
  <c r="BP41"/>
  <c r="BQ41" s="1"/>
  <c r="BP40"/>
  <c r="BQ40" s="1"/>
  <c r="BP39"/>
  <c r="BQ39" s="1"/>
  <c r="BP38"/>
  <c r="BQ38" s="1"/>
  <c r="BP37"/>
  <c r="BQ37" s="1"/>
  <c r="BP36"/>
  <c r="BQ36" s="1"/>
  <c r="BP33"/>
  <c r="BQ33" s="1"/>
  <c r="BP32"/>
  <c r="BQ32" s="1"/>
  <c r="BP31"/>
  <c r="BQ31" s="1"/>
  <c r="BP30"/>
  <c r="BQ30" s="1"/>
  <c r="BP29"/>
  <c r="BQ29" s="1"/>
  <c r="BP28"/>
  <c r="BQ28" s="1"/>
  <c r="BP27"/>
  <c r="BQ27" s="1"/>
  <c r="BP26"/>
  <c r="BQ26" s="1"/>
  <c r="BP25"/>
  <c r="BQ25" s="1"/>
  <c r="BP24"/>
  <c r="BQ24" s="1"/>
  <c r="BP23"/>
  <c r="BQ23" s="1"/>
  <c r="BP22"/>
  <c r="BQ22" s="1"/>
  <c r="BP19"/>
  <c r="BQ19" s="1"/>
  <c r="BP18"/>
  <c r="BQ18" s="1"/>
  <c r="BP17"/>
  <c r="BQ17" s="1"/>
  <c r="BP16"/>
  <c r="BQ16" s="1"/>
  <c r="BP15"/>
  <c r="BQ15" s="1"/>
  <c r="BP14"/>
  <c r="BQ14" s="1"/>
  <c r="BP13"/>
  <c r="BQ13" s="1"/>
  <c r="BP12"/>
  <c r="BQ12" s="1"/>
  <c r="BP11"/>
  <c r="BQ11" s="1"/>
  <c r="BP10"/>
  <c r="BQ10" s="1"/>
  <c r="BP9"/>
  <c r="BQ9" s="1"/>
  <c r="BJ61"/>
  <c r="BK61" s="1"/>
  <c r="BJ60"/>
  <c r="BK60" s="1"/>
  <c r="BJ59"/>
  <c r="BK59" s="1"/>
  <c r="BJ58"/>
  <c r="BK58" s="1"/>
  <c r="BJ57"/>
  <c r="BK57" s="1"/>
  <c r="BJ56"/>
  <c r="BK56" s="1"/>
  <c r="BJ55"/>
  <c r="BK55" s="1"/>
  <c r="BJ54"/>
  <c r="BK54" s="1"/>
  <c r="BJ53"/>
  <c r="BK53" s="1"/>
  <c r="BJ52"/>
  <c r="BK52" s="1"/>
  <c r="BJ51"/>
  <c r="BK51" s="1"/>
  <c r="BJ50"/>
  <c r="BK50" s="1"/>
  <c r="BJ47"/>
  <c r="BK47" s="1"/>
  <c r="BJ46"/>
  <c r="BK46" s="1"/>
  <c r="BJ45"/>
  <c r="BK45" s="1"/>
  <c r="BJ44"/>
  <c r="BK44" s="1"/>
  <c r="BJ43"/>
  <c r="BK43" s="1"/>
  <c r="BJ42"/>
  <c r="BK42" s="1"/>
  <c r="BJ41"/>
  <c r="BK41" s="1"/>
  <c r="BJ40"/>
  <c r="BK40" s="1"/>
  <c r="BJ39"/>
  <c r="BK39" s="1"/>
  <c r="BJ38"/>
  <c r="BK38" s="1"/>
  <c r="BJ37"/>
  <c r="BK37" s="1"/>
  <c r="BJ36"/>
  <c r="BK36" s="1"/>
  <c r="BJ33"/>
  <c r="BK33" s="1"/>
  <c r="BJ32"/>
  <c r="BK32" s="1"/>
  <c r="BJ31"/>
  <c r="BK31" s="1"/>
  <c r="BJ30"/>
  <c r="BK30" s="1"/>
  <c r="BJ29"/>
  <c r="BK29" s="1"/>
  <c r="BJ28"/>
  <c r="BK28" s="1"/>
  <c r="BJ27"/>
  <c r="BK27" s="1"/>
  <c r="BJ26"/>
  <c r="BK26" s="1"/>
  <c r="BJ25"/>
  <c r="BK25" s="1"/>
  <c r="BJ24"/>
  <c r="BK24" s="1"/>
  <c r="BJ23"/>
  <c r="BK23" s="1"/>
  <c r="BJ22"/>
  <c r="BK22" s="1"/>
  <c r="BJ19"/>
  <c r="BK19" s="1"/>
  <c r="BJ18"/>
  <c r="BK18" s="1"/>
  <c r="BJ17"/>
  <c r="BK17" s="1"/>
  <c r="BJ16"/>
  <c r="BK16" s="1"/>
  <c r="BJ15"/>
  <c r="BK15" s="1"/>
  <c r="BJ14"/>
  <c r="BK14" s="1"/>
  <c r="BJ13"/>
  <c r="BK13" s="1"/>
  <c r="BJ12"/>
  <c r="BK12" s="1"/>
  <c r="BJ11"/>
  <c r="BK11" s="1"/>
  <c r="BJ10"/>
  <c r="BK10" s="1"/>
  <c r="BJ9"/>
  <c r="BK9" s="1"/>
  <c r="BD61"/>
  <c r="BE61" s="1"/>
  <c r="BD60"/>
  <c r="BE60" s="1"/>
  <c r="BD59"/>
  <c r="BE59" s="1"/>
  <c r="BD58"/>
  <c r="BE58" s="1"/>
  <c r="BD57"/>
  <c r="BE57" s="1"/>
  <c r="BD56"/>
  <c r="BE56" s="1"/>
  <c r="BD55"/>
  <c r="BE55" s="1"/>
  <c r="BD54"/>
  <c r="BE54" s="1"/>
  <c r="BD53"/>
  <c r="BE53" s="1"/>
  <c r="BD52"/>
  <c r="BE52" s="1"/>
  <c r="BD51"/>
  <c r="BE51" s="1"/>
  <c r="BD50"/>
  <c r="BE50" s="1"/>
  <c r="BD47"/>
  <c r="BE47" s="1"/>
  <c r="BD46"/>
  <c r="BE46" s="1"/>
  <c r="BD45"/>
  <c r="BE45" s="1"/>
  <c r="BD44"/>
  <c r="BE44" s="1"/>
  <c r="BD43"/>
  <c r="BE43" s="1"/>
  <c r="BD42"/>
  <c r="BE42" s="1"/>
  <c r="BD41"/>
  <c r="BE41" s="1"/>
  <c r="BD40"/>
  <c r="BE40" s="1"/>
  <c r="BD39"/>
  <c r="BE39" s="1"/>
  <c r="BD38"/>
  <c r="BE38" s="1"/>
  <c r="BD37"/>
  <c r="BE37" s="1"/>
  <c r="BD36"/>
  <c r="BE36" s="1"/>
  <c r="BD33"/>
  <c r="BE33" s="1"/>
  <c r="BD32"/>
  <c r="BE32" s="1"/>
  <c r="BD31"/>
  <c r="BE31" s="1"/>
  <c r="BD30"/>
  <c r="BE30" s="1"/>
  <c r="BD29"/>
  <c r="BE29" s="1"/>
  <c r="BD28"/>
  <c r="BE28" s="1"/>
  <c r="BD27"/>
  <c r="BE27" s="1"/>
  <c r="BD26"/>
  <c r="BE26" s="1"/>
  <c r="BD25"/>
  <c r="BE25" s="1"/>
  <c r="BD24"/>
  <c r="BE24" s="1"/>
  <c r="BD23"/>
  <c r="BE23" s="1"/>
  <c r="BD22"/>
  <c r="BE22" s="1"/>
  <c r="BD19"/>
  <c r="BE19" s="1"/>
  <c r="BD18"/>
  <c r="BE18" s="1"/>
  <c r="BD17"/>
  <c r="BE17" s="1"/>
  <c r="BD16"/>
  <c r="BE16" s="1"/>
  <c r="BD15"/>
  <c r="BE15" s="1"/>
  <c r="BD14"/>
  <c r="BE14" s="1"/>
  <c r="BD13"/>
  <c r="BE13" s="1"/>
  <c r="BD12"/>
  <c r="BE12" s="1"/>
  <c r="BD11"/>
  <c r="BE11" s="1"/>
  <c r="BD10"/>
  <c r="BE10" s="1"/>
  <c r="BD9"/>
  <c r="BE9" s="1"/>
  <c r="AX61"/>
  <c r="AY61" s="1"/>
  <c r="AX60"/>
  <c r="AY60" s="1"/>
  <c r="AX59"/>
  <c r="AY59" s="1"/>
  <c r="AX58"/>
  <c r="AY58" s="1"/>
  <c r="AX57"/>
  <c r="AY57" s="1"/>
  <c r="AX56"/>
  <c r="AY56" s="1"/>
  <c r="AX55"/>
  <c r="AY55" s="1"/>
  <c r="AX54"/>
  <c r="AY54" s="1"/>
  <c r="AX53"/>
  <c r="AY53" s="1"/>
  <c r="AX52"/>
  <c r="AY52" s="1"/>
  <c r="AX51"/>
  <c r="AY51" s="1"/>
  <c r="AX50"/>
  <c r="AY50" s="1"/>
  <c r="AX47"/>
  <c r="AY47" s="1"/>
  <c r="AX46"/>
  <c r="AY46" s="1"/>
  <c r="AX45"/>
  <c r="AY45" s="1"/>
  <c r="AX44"/>
  <c r="AY44" s="1"/>
  <c r="AX43"/>
  <c r="AY43" s="1"/>
  <c r="AX42"/>
  <c r="AY42" s="1"/>
  <c r="AX41"/>
  <c r="AY41" s="1"/>
  <c r="AX40"/>
  <c r="AY40" s="1"/>
  <c r="AX39"/>
  <c r="AY39" s="1"/>
  <c r="AX38"/>
  <c r="AY38" s="1"/>
  <c r="AX37"/>
  <c r="AY37" s="1"/>
  <c r="AX36"/>
  <c r="AY36" s="1"/>
  <c r="AX33"/>
  <c r="AY33" s="1"/>
  <c r="AX32"/>
  <c r="AY32" s="1"/>
  <c r="AX31"/>
  <c r="AY31" s="1"/>
  <c r="AX30"/>
  <c r="AY30" s="1"/>
  <c r="AX29"/>
  <c r="AY29" s="1"/>
  <c r="AX28"/>
  <c r="AY28" s="1"/>
  <c r="AX27"/>
  <c r="AY27" s="1"/>
  <c r="AX26"/>
  <c r="AY26" s="1"/>
  <c r="AX25"/>
  <c r="AY25" s="1"/>
  <c r="AX24"/>
  <c r="AY24" s="1"/>
  <c r="AX23"/>
  <c r="AY23" s="1"/>
  <c r="AX22"/>
  <c r="AY22" s="1"/>
  <c r="AX19"/>
  <c r="AY19" s="1"/>
  <c r="AX18"/>
  <c r="AY18" s="1"/>
  <c r="AX17"/>
  <c r="AY17" s="1"/>
  <c r="AX16"/>
  <c r="AY16" s="1"/>
  <c r="AX15"/>
  <c r="AY15" s="1"/>
  <c r="AX14"/>
  <c r="AY14" s="1"/>
  <c r="AX13"/>
  <c r="AY13" s="1"/>
  <c r="AX12"/>
  <c r="AY12" s="1"/>
  <c r="AX11"/>
  <c r="AY11" s="1"/>
  <c r="AX10"/>
  <c r="AY10" s="1"/>
  <c r="AX9"/>
  <c r="AY9" s="1"/>
  <c r="AR61"/>
  <c r="AS61" s="1"/>
  <c r="AR60"/>
  <c r="AS60" s="1"/>
  <c r="AR59"/>
  <c r="AS59" s="1"/>
  <c r="AR58"/>
  <c r="AS58" s="1"/>
  <c r="AR57"/>
  <c r="AS57" s="1"/>
  <c r="AR56"/>
  <c r="AS56" s="1"/>
  <c r="AR55"/>
  <c r="AS55" s="1"/>
  <c r="AR54"/>
  <c r="AS54" s="1"/>
  <c r="AR53"/>
  <c r="AS53" s="1"/>
  <c r="AR52"/>
  <c r="AS52" s="1"/>
  <c r="AR51"/>
  <c r="AS51" s="1"/>
  <c r="AR50"/>
  <c r="AS50" s="1"/>
  <c r="AR47"/>
  <c r="AS47" s="1"/>
  <c r="AR46"/>
  <c r="AS46" s="1"/>
  <c r="AR45"/>
  <c r="AS45" s="1"/>
  <c r="AR44"/>
  <c r="AS44" s="1"/>
  <c r="AR43"/>
  <c r="AS43" s="1"/>
  <c r="AR42"/>
  <c r="AS42" s="1"/>
  <c r="AR41"/>
  <c r="AS41" s="1"/>
  <c r="AR40"/>
  <c r="AS40" s="1"/>
  <c r="AR39"/>
  <c r="AS39" s="1"/>
  <c r="AR38"/>
  <c r="AS38" s="1"/>
  <c r="AR37"/>
  <c r="AS37" s="1"/>
  <c r="AR36"/>
  <c r="AS36" s="1"/>
  <c r="AR33"/>
  <c r="AS33" s="1"/>
  <c r="AR32"/>
  <c r="AS32" s="1"/>
  <c r="AR31"/>
  <c r="AS31" s="1"/>
  <c r="AR30"/>
  <c r="AS30" s="1"/>
  <c r="AR29"/>
  <c r="AS29" s="1"/>
  <c r="AR28"/>
  <c r="AS28" s="1"/>
  <c r="AR27"/>
  <c r="AS27" s="1"/>
  <c r="AR26"/>
  <c r="AS26" s="1"/>
  <c r="AR25"/>
  <c r="AS25" s="1"/>
  <c r="AR24"/>
  <c r="AS24" s="1"/>
  <c r="AR23"/>
  <c r="AS23" s="1"/>
  <c r="AR22"/>
  <c r="AS22" s="1"/>
  <c r="AR19"/>
  <c r="AS19" s="1"/>
  <c r="AR18"/>
  <c r="AS18" s="1"/>
  <c r="AR17"/>
  <c r="AS17" s="1"/>
  <c r="AR16"/>
  <c r="AS16" s="1"/>
  <c r="AR15"/>
  <c r="AS15" s="1"/>
  <c r="AR14"/>
  <c r="AS14" s="1"/>
  <c r="AR13"/>
  <c r="AS13" s="1"/>
  <c r="AR12"/>
  <c r="AS12" s="1"/>
  <c r="AR11"/>
  <c r="AS11" s="1"/>
  <c r="AR10"/>
  <c r="AS10" s="1"/>
  <c r="AR9"/>
  <c r="AS9" s="1"/>
  <c r="AL61"/>
  <c r="AM61" s="1"/>
  <c r="AL60"/>
  <c r="AM60" s="1"/>
  <c r="AL59"/>
  <c r="AM59" s="1"/>
  <c r="AL58"/>
  <c r="AM58" s="1"/>
  <c r="AL57"/>
  <c r="AM57" s="1"/>
  <c r="AL56"/>
  <c r="AM56" s="1"/>
  <c r="AL55"/>
  <c r="AM55" s="1"/>
  <c r="AL54"/>
  <c r="AM54" s="1"/>
  <c r="AL53"/>
  <c r="AM53" s="1"/>
  <c r="AL52"/>
  <c r="AM52" s="1"/>
  <c r="AL51"/>
  <c r="AM51" s="1"/>
  <c r="AL50"/>
  <c r="AM50" s="1"/>
  <c r="AL47"/>
  <c r="AM47" s="1"/>
  <c r="AL46"/>
  <c r="AM46" s="1"/>
  <c r="AL45"/>
  <c r="AM45" s="1"/>
  <c r="AL44"/>
  <c r="AM44" s="1"/>
  <c r="AL43"/>
  <c r="AM43" s="1"/>
  <c r="AL42"/>
  <c r="AM42" s="1"/>
  <c r="AL41"/>
  <c r="AM41" s="1"/>
  <c r="AL40"/>
  <c r="AM40" s="1"/>
  <c r="AL39"/>
  <c r="AM39" s="1"/>
  <c r="AL38"/>
  <c r="AM38" s="1"/>
  <c r="AL37"/>
  <c r="AM37" s="1"/>
  <c r="AL36"/>
  <c r="AM36" s="1"/>
  <c r="AL33"/>
  <c r="AM33" s="1"/>
  <c r="AL32"/>
  <c r="AM32" s="1"/>
  <c r="AL31"/>
  <c r="AM31" s="1"/>
  <c r="AL30"/>
  <c r="AM30" s="1"/>
  <c r="AL29"/>
  <c r="AM29" s="1"/>
  <c r="AL28"/>
  <c r="AM28" s="1"/>
  <c r="AL27"/>
  <c r="AM27" s="1"/>
  <c r="AL26"/>
  <c r="AM26" s="1"/>
  <c r="AL25"/>
  <c r="AM25" s="1"/>
  <c r="AL24"/>
  <c r="AM24" s="1"/>
  <c r="AL23"/>
  <c r="AM23" s="1"/>
  <c r="AL22"/>
  <c r="AM22" s="1"/>
  <c r="AL19"/>
  <c r="AM19" s="1"/>
  <c r="AL18"/>
  <c r="AM18" s="1"/>
  <c r="AL17"/>
  <c r="AM17" s="1"/>
  <c r="AL16"/>
  <c r="AM16" s="1"/>
  <c r="AL15"/>
  <c r="AM15" s="1"/>
  <c r="AL14"/>
  <c r="AM14" s="1"/>
  <c r="AL13"/>
  <c r="AM13" s="1"/>
  <c r="AL12"/>
  <c r="AM12" s="1"/>
  <c r="AL11"/>
  <c r="AM11" s="1"/>
  <c r="AL10"/>
  <c r="AM10" s="1"/>
  <c r="AL9"/>
  <c r="AF61"/>
  <c r="AG61" s="1"/>
  <c r="AF60"/>
  <c r="AG60" s="1"/>
  <c r="AF59"/>
  <c r="AG59" s="1"/>
  <c r="AF58"/>
  <c r="AG58" s="1"/>
  <c r="AF57"/>
  <c r="AG57" s="1"/>
  <c r="AF56"/>
  <c r="AG56" s="1"/>
  <c r="AF55"/>
  <c r="AG55" s="1"/>
  <c r="AF54"/>
  <c r="AG54" s="1"/>
  <c r="AF53"/>
  <c r="AG53" s="1"/>
  <c r="AF52"/>
  <c r="AG52" s="1"/>
  <c r="AF51"/>
  <c r="AG51" s="1"/>
  <c r="AF50"/>
  <c r="AG50" s="1"/>
  <c r="AF47"/>
  <c r="AG47" s="1"/>
  <c r="AF46"/>
  <c r="AG46" s="1"/>
  <c r="AF45"/>
  <c r="AG45" s="1"/>
  <c r="AF44"/>
  <c r="AG44" s="1"/>
  <c r="AF43"/>
  <c r="AG43" s="1"/>
  <c r="AF42"/>
  <c r="AG42" s="1"/>
  <c r="AF41"/>
  <c r="AG41" s="1"/>
  <c r="AF40"/>
  <c r="AG40" s="1"/>
  <c r="AF39"/>
  <c r="AG39" s="1"/>
  <c r="AF38"/>
  <c r="AG38" s="1"/>
  <c r="AF37"/>
  <c r="AG37" s="1"/>
  <c r="AF36"/>
  <c r="AG36" s="1"/>
  <c r="AF33"/>
  <c r="AG33" s="1"/>
  <c r="AF32"/>
  <c r="AG32" s="1"/>
  <c r="AF31"/>
  <c r="AG31" s="1"/>
  <c r="AF30"/>
  <c r="AG30" s="1"/>
  <c r="AF29"/>
  <c r="AG29" s="1"/>
  <c r="AF28"/>
  <c r="AG28" s="1"/>
  <c r="AF27"/>
  <c r="AG27" s="1"/>
  <c r="AF26"/>
  <c r="AG26" s="1"/>
  <c r="AF25"/>
  <c r="AG25" s="1"/>
  <c r="AF24"/>
  <c r="AG24" s="1"/>
  <c r="AF23"/>
  <c r="AG23" s="1"/>
  <c r="AF22"/>
  <c r="AG22" s="1"/>
  <c r="AF19"/>
  <c r="AG19" s="1"/>
  <c r="AF18"/>
  <c r="AG18" s="1"/>
  <c r="AF17"/>
  <c r="AG17" s="1"/>
  <c r="AF16"/>
  <c r="AG16" s="1"/>
  <c r="AF15"/>
  <c r="AG15" s="1"/>
  <c r="AF14"/>
  <c r="AG14" s="1"/>
  <c r="AF13"/>
  <c r="AF12"/>
  <c r="AF11"/>
  <c r="AG11" s="1"/>
  <c r="AF10"/>
  <c r="AG10" s="1"/>
  <c r="AF9"/>
  <c r="Z12"/>
  <c r="Z13"/>
  <c r="Z14"/>
  <c r="Z15"/>
  <c r="AA15" s="1"/>
  <c r="Z16"/>
  <c r="AA16" s="1"/>
  <c r="Z17"/>
  <c r="AA17" s="1"/>
  <c r="Z18"/>
  <c r="AA18" s="1"/>
  <c r="Z19"/>
  <c r="AA19" s="1"/>
  <c r="Z22"/>
  <c r="AA22" s="1"/>
  <c r="Z23"/>
  <c r="AA23" s="1"/>
  <c r="Z24"/>
  <c r="AA24" s="1"/>
  <c r="Z25"/>
  <c r="AA25" s="1"/>
  <c r="Z26"/>
  <c r="AA26" s="1"/>
  <c r="Z27"/>
  <c r="AA27" s="1"/>
  <c r="Z29"/>
  <c r="AA29" s="1"/>
  <c r="Z30"/>
  <c r="AA30" s="1"/>
  <c r="Z31"/>
  <c r="AA31" s="1"/>
  <c r="Z32"/>
  <c r="AA32" s="1"/>
  <c r="Z33"/>
  <c r="AA33" s="1"/>
  <c r="Z36"/>
  <c r="AA36" s="1"/>
  <c r="Z37"/>
  <c r="AA37" s="1"/>
  <c r="Z38"/>
  <c r="AA38" s="1"/>
  <c r="Z39"/>
  <c r="AA39" s="1"/>
  <c r="Z40"/>
  <c r="AA40" s="1"/>
  <c r="Z41"/>
  <c r="AA41" s="1"/>
  <c r="Z42"/>
  <c r="AA42" s="1"/>
  <c r="Z43"/>
  <c r="AA43" s="1"/>
  <c r="Z44"/>
  <c r="AA44" s="1"/>
  <c r="Z45"/>
  <c r="AA45" s="1"/>
  <c r="Z46"/>
  <c r="AA46" s="1"/>
  <c r="Z47"/>
  <c r="AA47" s="1"/>
  <c r="Z50"/>
  <c r="AA50" s="1"/>
  <c r="Z51"/>
  <c r="AA51" s="1"/>
  <c r="Z52"/>
  <c r="AA52" s="1"/>
  <c r="Z53"/>
  <c r="AA53" s="1"/>
  <c r="Z54"/>
  <c r="AA54" s="1"/>
  <c r="Z55"/>
  <c r="AA55" s="1"/>
  <c r="Z56"/>
  <c r="AA56" s="1"/>
  <c r="Z57"/>
  <c r="AA57" s="1"/>
  <c r="Z58"/>
  <c r="AA58" s="1"/>
  <c r="Z59"/>
  <c r="AA59" s="1"/>
  <c r="Z60"/>
  <c r="AA60" s="1"/>
  <c r="Z61"/>
  <c r="AA61" s="1"/>
  <c r="Z10"/>
  <c r="Z11"/>
  <c r="AA11" s="1"/>
  <c r="Z9"/>
  <c r="U27"/>
  <c r="Z28"/>
  <c r="AA28" s="1"/>
  <c r="U53"/>
  <c r="U55"/>
  <c r="U13"/>
  <c r="U54"/>
  <c r="U46"/>
  <c r="U26"/>
  <c r="U12"/>
  <c r="U22"/>
  <c r="U28"/>
  <c r="U41"/>
  <c r="U44"/>
  <c r="U56"/>
  <c r="U36"/>
  <c r="EM27" l="1"/>
  <c r="V27" s="1"/>
  <c r="E27" s="1"/>
  <c r="EM45"/>
  <c r="V45" s="1"/>
  <c r="EM41"/>
  <c r="V41" s="1"/>
  <c r="K41" s="1"/>
  <c r="EM50"/>
  <c r="V50" s="1"/>
  <c r="EM55"/>
  <c r="V55" s="1"/>
  <c r="K55" s="1"/>
  <c r="EM32"/>
  <c r="V32" s="1"/>
  <c r="EM24"/>
  <c r="V24" s="1"/>
  <c r="E24" s="1"/>
  <c r="EM46"/>
  <c r="V46" s="1"/>
  <c r="EM38"/>
  <c r="V38" s="1"/>
  <c r="E38" s="1"/>
  <c r="EM60"/>
  <c r="V60" s="1"/>
  <c r="E60" s="1"/>
  <c r="EM56"/>
  <c r="V56" s="1"/>
  <c r="EM52"/>
  <c r="V52" s="1"/>
  <c r="E52" s="1"/>
  <c r="EM33"/>
  <c r="V33" s="1"/>
  <c r="EM29"/>
  <c r="V29" s="1"/>
  <c r="E29" s="1"/>
  <c r="EM25"/>
  <c r="V25" s="1"/>
  <c r="E25" s="1"/>
  <c r="EM39"/>
  <c r="V39" s="1"/>
  <c r="EM61"/>
  <c r="V61" s="1"/>
  <c r="EM57"/>
  <c r="V57" s="1"/>
  <c r="E57" s="1"/>
  <c r="EM53"/>
  <c r="V53" s="1"/>
  <c r="EM23"/>
  <c r="V23" s="1"/>
  <c r="EM30"/>
  <c r="V30" s="1"/>
  <c r="EM26"/>
  <c r="V26" s="1"/>
  <c r="EM37"/>
  <c r="V37" s="1"/>
  <c r="EM44"/>
  <c r="V44" s="1"/>
  <c r="E44" s="1"/>
  <c r="EM51"/>
  <c r="V51" s="1"/>
  <c r="EM58"/>
  <c r="V58" s="1"/>
  <c r="E58" s="1"/>
  <c r="EM54"/>
  <c r="V54" s="1"/>
  <c r="E23"/>
  <c r="A25"/>
  <c r="EN24"/>
  <c r="EE24"/>
  <c r="DA24"/>
  <c r="CO24"/>
  <c r="BU24"/>
  <c r="BC24"/>
  <c r="AQ24"/>
  <c r="Y24"/>
  <c r="DG24"/>
  <c r="BI24"/>
  <c r="EV24"/>
  <c r="DM24"/>
  <c r="CU24"/>
  <c r="CA24"/>
  <c r="BO24"/>
  <c r="AW24"/>
  <c r="AE24"/>
  <c r="ES24"/>
  <c r="DY24"/>
  <c r="DS24"/>
  <c r="CI24"/>
  <c r="AK24"/>
  <c r="EN23"/>
  <c r="E51"/>
  <c r="E54"/>
  <c r="E9"/>
  <c r="E55"/>
  <c r="E26"/>
  <c r="E30"/>
  <c r="E33"/>
  <c r="E40"/>
  <c r="E61"/>
  <c r="E32"/>
  <c r="E37"/>
  <c r="E43"/>
  <c r="E46"/>
  <c r="E13"/>
  <c r="EL14"/>
  <c r="EO14" s="1"/>
  <c r="EP14" s="1"/>
  <c r="CK37"/>
  <c r="CK11"/>
  <c r="AA10"/>
  <c r="EL13"/>
  <c r="EO13" s="1"/>
  <c r="EP13" s="1"/>
  <c r="EL18"/>
  <c r="EO18" s="1"/>
  <c r="EP18" s="1"/>
  <c r="EL15"/>
  <c r="EO15" s="1"/>
  <c r="EP15" s="1"/>
  <c r="EL10"/>
  <c r="EO10" s="1"/>
  <c r="EP10" s="1"/>
  <c r="EL9"/>
  <c r="EO9" s="1"/>
  <c r="EP9" s="1"/>
  <c r="EL17"/>
  <c r="EO17" s="1"/>
  <c r="EP17" s="1"/>
  <c r="EL11"/>
  <c r="EO11" s="1"/>
  <c r="EP11" s="1"/>
  <c r="EL19"/>
  <c r="EO19" s="1"/>
  <c r="EP19" s="1"/>
  <c r="L8"/>
  <c r="M8" s="1"/>
  <c r="EL16"/>
  <c r="EO16" s="1"/>
  <c r="EP16" s="1"/>
  <c r="EL23"/>
  <c r="EO23" s="1"/>
  <c r="EP23" s="1"/>
  <c r="EL12"/>
  <c r="EO12" s="1"/>
  <c r="EP12" s="1"/>
  <c r="EL22"/>
  <c r="EO22" s="1"/>
  <c r="EP22" s="1"/>
  <c r="B10"/>
  <c r="V31"/>
  <c r="V36"/>
  <c r="V59"/>
  <c r="E59" s="1"/>
  <c r="V28"/>
  <c r="E28" s="1"/>
  <c r="V42"/>
  <c r="E42" s="1"/>
  <c r="CK23"/>
  <c r="CK51"/>
  <c r="CK59"/>
  <c r="CK61"/>
  <c r="CK26"/>
  <c r="CK54"/>
  <c r="CK22"/>
  <c r="CK30"/>
  <c r="CK32"/>
  <c r="CK56"/>
  <c r="CK24"/>
  <c r="CQ53"/>
  <c r="K54"/>
  <c r="K30"/>
  <c r="K60"/>
  <c r="K47"/>
  <c r="K61"/>
  <c r="CK47"/>
  <c r="CK25"/>
  <c r="CK53"/>
  <c r="CK29"/>
  <c r="CK33"/>
  <c r="CK43"/>
  <c r="CK57"/>
  <c r="K23"/>
  <c r="K32"/>
  <c r="K37"/>
  <c r="K52"/>
  <c r="K33"/>
  <c r="K26"/>
  <c r="F8"/>
  <c r="G8" s="1"/>
  <c r="K44"/>
  <c r="K51"/>
  <c r="K46"/>
  <c r="K38"/>
  <c r="K40"/>
  <c r="K58"/>
  <c r="K43"/>
  <c r="K24"/>
  <c r="K9"/>
  <c r="BC9"/>
  <c r="BO9"/>
  <c r="CA9"/>
  <c r="DM9"/>
  <c r="DY9"/>
  <c r="AW9"/>
  <c r="BI9"/>
  <c r="BU9"/>
  <c r="CK9"/>
  <c r="DG9"/>
  <c r="DS9"/>
  <c r="AM9"/>
  <c r="AG9"/>
  <c r="EE12"/>
  <c r="DY12"/>
  <c r="DS12"/>
  <c r="DM12"/>
  <c r="DG12"/>
  <c r="DA12"/>
  <c r="CU12"/>
  <c r="CO12"/>
  <c r="CI12"/>
  <c r="CK12" s="1"/>
  <c r="CA12"/>
  <c r="BU12"/>
  <c r="BO12"/>
  <c r="BI12"/>
  <c r="BC12"/>
  <c r="AW12"/>
  <c r="AQ12"/>
  <c r="AK12"/>
  <c r="AE12"/>
  <c r="AG12" s="1"/>
  <c r="Y12"/>
  <c r="AA12" s="1"/>
  <c r="DS11"/>
  <c r="DY11"/>
  <c r="EE11"/>
  <c r="K56" l="1"/>
  <c r="E56"/>
  <c r="E50"/>
  <c r="H50" s="1"/>
  <c r="I50" s="1"/>
  <c r="K50"/>
  <c r="E53"/>
  <c r="K53"/>
  <c r="K39"/>
  <c r="E39"/>
  <c r="E45"/>
  <c r="K45"/>
  <c r="K27"/>
  <c r="K57"/>
  <c r="E41"/>
  <c r="K29"/>
  <c r="V11"/>
  <c r="E11" s="1"/>
  <c r="EM10"/>
  <c r="V10" s="1"/>
  <c r="E10" s="1"/>
  <c r="EL24"/>
  <c r="EO24" s="1"/>
  <c r="EP24" s="1"/>
  <c r="L24" s="1"/>
  <c r="M24" s="1"/>
  <c r="H8"/>
  <c r="I8" s="1"/>
  <c r="A26"/>
  <c r="DY25"/>
  <c r="DS25"/>
  <c r="CI25"/>
  <c r="AK25"/>
  <c r="EE25"/>
  <c r="DA25"/>
  <c r="CO25"/>
  <c r="BU25"/>
  <c r="BC25"/>
  <c r="AQ25"/>
  <c r="Y25"/>
  <c r="EN25"/>
  <c r="EV25"/>
  <c r="DG25"/>
  <c r="BI25"/>
  <c r="ES25"/>
  <c r="DM25"/>
  <c r="CU25"/>
  <c r="CA25"/>
  <c r="BO25"/>
  <c r="AW25"/>
  <c r="AE25"/>
  <c r="L10"/>
  <c r="K59"/>
  <c r="E36"/>
  <c r="H36" s="1"/>
  <c r="K31"/>
  <c r="E31"/>
  <c r="N8"/>
  <c r="O8" s="1"/>
  <c r="K25"/>
  <c r="L23"/>
  <c r="M23" s="1"/>
  <c r="K42"/>
  <c r="K36"/>
  <c r="K10"/>
  <c r="L11"/>
  <c r="B12"/>
  <c r="K28"/>
  <c r="S8"/>
  <c r="AA9"/>
  <c r="L9" s="1"/>
  <c r="M9" s="1"/>
  <c r="F9"/>
  <c r="G9" s="1"/>
  <c r="H9"/>
  <c r="C10" i="4"/>
  <c r="EE13" i="1"/>
  <c r="DY13"/>
  <c r="DS13"/>
  <c r="DM13"/>
  <c r="DG13"/>
  <c r="DA13"/>
  <c r="CU13"/>
  <c r="CO13"/>
  <c r="CI13"/>
  <c r="CA13"/>
  <c r="BU13"/>
  <c r="BO13"/>
  <c r="BI13"/>
  <c r="BC13"/>
  <c r="AW13"/>
  <c r="AQ13"/>
  <c r="AK13"/>
  <c r="Y13"/>
  <c r="AA13" s="1"/>
  <c r="AE13"/>
  <c r="AG13" s="1"/>
  <c r="EM12" l="1"/>
  <c r="L12" s="1"/>
  <c r="H51"/>
  <c r="I51" s="1"/>
  <c r="M10"/>
  <c r="A27"/>
  <c r="DM26"/>
  <c r="CU26"/>
  <c r="CA26"/>
  <c r="BO26"/>
  <c r="AW26"/>
  <c r="AE26"/>
  <c r="ES26"/>
  <c r="DY26"/>
  <c r="DS26"/>
  <c r="CI26"/>
  <c r="AK26"/>
  <c r="EE26"/>
  <c r="DA26"/>
  <c r="CO26"/>
  <c r="BU26"/>
  <c r="BC26"/>
  <c r="AQ26"/>
  <c r="Y26"/>
  <c r="EV26"/>
  <c r="EN26"/>
  <c r="DG26"/>
  <c r="BI26"/>
  <c r="EL25"/>
  <c r="EO25" s="1"/>
  <c r="EP25" s="1"/>
  <c r="L25" s="1"/>
  <c r="M25" s="1"/>
  <c r="I36"/>
  <c r="H37"/>
  <c r="I37" s="1"/>
  <c r="C23" i="4"/>
  <c r="S9" i="1"/>
  <c r="L13"/>
  <c r="K11"/>
  <c r="M11" s="1"/>
  <c r="S23"/>
  <c r="N9"/>
  <c r="F10"/>
  <c r="C24" i="4"/>
  <c r="P8" i="1"/>
  <c r="Q8" s="1"/>
  <c r="H10" i="4"/>
  <c r="C11"/>
  <c r="S24" i="1"/>
  <c r="AE14"/>
  <c r="Y14"/>
  <c r="AA14" s="1"/>
  <c r="EE14"/>
  <c r="DY14"/>
  <c r="DS14"/>
  <c r="DM14"/>
  <c r="DG14"/>
  <c r="DA14"/>
  <c r="CU14"/>
  <c r="CO14"/>
  <c r="CI14"/>
  <c r="CA14"/>
  <c r="BU14"/>
  <c r="BO14"/>
  <c r="BI14"/>
  <c r="BC14"/>
  <c r="AW14"/>
  <c r="AQ14"/>
  <c r="AK14"/>
  <c r="V12" l="1"/>
  <c r="H52"/>
  <c r="C12" i="4"/>
  <c r="S10" i="1"/>
  <c r="C25" i="4"/>
  <c r="S25" i="1"/>
  <c r="A28"/>
  <c r="ES27"/>
  <c r="DG27"/>
  <c r="BI27"/>
  <c r="EN27"/>
  <c r="DM27"/>
  <c r="CU27"/>
  <c r="CA27"/>
  <c r="BO27"/>
  <c r="AW27"/>
  <c r="AE27"/>
  <c r="DY27"/>
  <c r="DS27"/>
  <c r="CI27"/>
  <c r="AK27"/>
  <c r="EV27"/>
  <c r="EE27"/>
  <c r="DA27"/>
  <c r="CO27"/>
  <c r="BU27"/>
  <c r="BC27"/>
  <c r="AQ27"/>
  <c r="Y27"/>
  <c r="EL26"/>
  <c r="EO26" s="1"/>
  <c r="EP26" s="1"/>
  <c r="L26" s="1"/>
  <c r="M26" s="1"/>
  <c r="H38"/>
  <c r="I38" s="1"/>
  <c r="C13" i="4"/>
  <c r="S11" i="1"/>
  <c r="O9"/>
  <c r="CK14"/>
  <c r="N10"/>
  <c r="O10" s="1"/>
  <c r="I52"/>
  <c r="H53"/>
  <c r="P9"/>
  <c r="P10" s="1"/>
  <c r="Q10" s="1"/>
  <c r="H10"/>
  <c r="I10" s="1"/>
  <c r="I9"/>
  <c r="F11"/>
  <c r="G10"/>
  <c r="AK15"/>
  <c r="Y15"/>
  <c r="AE15"/>
  <c r="EE15"/>
  <c r="DY15"/>
  <c r="DS15"/>
  <c r="DM15"/>
  <c r="DG15"/>
  <c r="DA15"/>
  <c r="CU15"/>
  <c r="CO15"/>
  <c r="CI15"/>
  <c r="CK15" s="1"/>
  <c r="CA15"/>
  <c r="BU15"/>
  <c r="BO15"/>
  <c r="BI15"/>
  <c r="BC15"/>
  <c r="AW15"/>
  <c r="AQ15"/>
  <c r="E12" l="1"/>
  <c r="F12" s="1"/>
  <c r="K12"/>
  <c r="M12" s="1"/>
  <c r="C14" i="4" s="1"/>
  <c r="D12"/>
  <c r="G106" s="1"/>
  <c r="EL27" i="1"/>
  <c r="EO27" s="1"/>
  <c r="EP27" s="1"/>
  <c r="L27" s="1"/>
  <c r="M27" s="1"/>
  <c r="S26"/>
  <c r="C26" i="4"/>
  <c r="A29" i="1"/>
  <c r="EV28"/>
  <c r="ES28"/>
  <c r="EE28"/>
  <c r="DA28"/>
  <c r="CO28"/>
  <c r="BU28"/>
  <c r="BC28"/>
  <c r="AQ28"/>
  <c r="Y28"/>
  <c r="DG28"/>
  <c r="BI28"/>
  <c r="EN28"/>
  <c r="DM28"/>
  <c r="CU28"/>
  <c r="CA28"/>
  <c r="BO28"/>
  <c r="AW28"/>
  <c r="AE28"/>
  <c r="DY28"/>
  <c r="DS28"/>
  <c r="CI28"/>
  <c r="AK28"/>
  <c r="H39"/>
  <c r="I39" s="1"/>
  <c r="B14"/>
  <c r="K13"/>
  <c r="M13" s="1"/>
  <c r="H11" i="4"/>
  <c r="N11" i="1"/>
  <c r="O11" s="1"/>
  <c r="P11"/>
  <c r="Q11" s="1"/>
  <c r="Q9"/>
  <c r="I53"/>
  <c r="H54"/>
  <c r="G11"/>
  <c r="H11"/>
  <c r="H12" i="4"/>
  <c r="EE16" i="1"/>
  <c r="DY16"/>
  <c r="DS16"/>
  <c r="DM16"/>
  <c r="DG16"/>
  <c r="DA16"/>
  <c r="CU16"/>
  <c r="CO16"/>
  <c r="CI16"/>
  <c r="CK16" s="1"/>
  <c r="CA16"/>
  <c r="BU16"/>
  <c r="BO16"/>
  <c r="BI16"/>
  <c r="BC16"/>
  <c r="AW16"/>
  <c r="AQ16"/>
  <c r="AK16"/>
  <c r="AE16"/>
  <c r="Y16"/>
  <c r="S12" l="1"/>
  <c r="EM14"/>
  <c r="V14" s="1"/>
  <c r="S27"/>
  <c r="C27" i="4"/>
  <c r="A30" i="1"/>
  <c r="EN29"/>
  <c r="DY29"/>
  <c r="DS29"/>
  <c r="CI29"/>
  <c r="AK29"/>
  <c r="EV29"/>
  <c r="ES29"/>
  <c r="EE29"/>
  <c r="DA29"/>
  <c r="CO29"/>
  <c r="BU29"/>
  <c r="BC29"/>
  <c r="AQ29"/>
  <c r="Y29"/>
  <c r="DG29"/>
  <c r="BI29"/>
  <c r="DM29"/>
  <c r="CU29"/>
  <c r="CA29"/>
  <c r="BO29"/>
  <c r="AW29"/>
  <c r="AE29"/>
  <c r="EL28"/>
  <c r="EO28" s="1"/>
  <c r="EP28" s="1"/>
  <c r="L28" s="1"/>
  <c r="M28" s="1"/>
  <c r="H40"/>
  <c r="I40" s="1"/>
  <c r="S13"/>
  <c r="C15" i="4"/>
  <c r="N12" i="1"/>
  <c r="O12" s="1"/>
  <c r="P12"/>
  <c r="P13" s="1"/>
  <c r="H55"/>
  <c r="I54"/>
  <c r="I11"/>
  <c r="H12"/>
  <c r="G12"/>
  <c r="F13"/>
  <c r="H13" i="4"/>
  <c r="EE17" i="1"/>
  <c r="DY17"/>
  <c r="DS17"/>
  <c r="DM17"/>
  <c r="DG17"/>
  <c r="DA17"/>
  <c r="CU17"/>
  <c r="CO17"/>
  <c r="CI17"/>
  <c r="CA17"/>
  <c r="BU17"/>
  <c r="BO17"/>
  <c r="BI17"/>
  <c r="BC17"/>
  <c r="AW17"/>
  <c r="AQ17"/>
  <c r="AK17"/>
  <c r="Y17"/>
  <c r="AE17"/>
  <c r="D27" i="4" l="1"/>
  <c r="EL29" i="1"/>
  <c r="EO29" s="1"/>
  <c r="EP29" s="1"/>
  <c r="L29" s="1"/>
  <c r="M29" s="1"/>
  <c r="C29" i="4" s="1"/>
  <c r="S28" i="1"/>
  <c r="C28" i="4"/>
  <c r="A31" i="1"/>
  <c r="DM30"/>
  <c r="CU30"/>
  <c r="CA30"/>
  <c r="BO30"/>
  <c r="AW30"/>
  <c r="AE30"/>
  <c r="EV30"/>
  <c r="EN30"/>
  <c r="DY30"/>
  <c r="DS30"/>
  <c r="CI30"/>
  <c r="AK30"/>
  <c r="ES30"/>
  <c r="EE30"/>
  <c r="DA30"/>
  <c r="CO30"/>
  <c r="BU30"/>
  <c r="BC30"/>
  <c r="AQ30"/>
  <c r="Y30"/>
  <c r="DG30"/>
  <c r="BI30"/>
  <c r="H41"/>
  <c r="I41" s="1"/>
  <c r="D15" i="4"/>
  <c r="B15" i="1"/>
  <c r="EM15" s="1"/>
  <c r="L14"/>
  <c r="CK17"/>
  <c r="N13"/>
  <c r="Q12"/>
  <c r="H56"/>
  <c r="I55"/>
  <c r="G13"/>
  <c r="H13"/>
  <c r="I12"/>
  <c r="H14" i="4"/>
  <c r="AE18" i="1"/>
  <c r="Y18"/>
  <c r="EE18"/>
  <c r="DY18"/>
  <c r="DS18"/>
  <c r="DM18"/>
  <c r="DG18"/>
  <c r="DA18"/>
  <c r="CU18"/>
  <c r="CO18"/>
  <c r="CI18"/>
  <c r="CK18" s="1"/>
  <c r="CA18"/>
  <c r="BU18"/>
  <c r="BO18"/>
  <c r="BI18"/>
  <c r="BC18"/>
  <c r="AW18"/>
  <c r="AQ18"/>
  <c r="AK18"/>
  <c r="Q13"/>
  <c r="V15" l="1"/>
  <c r="E15" s="1"/>
  <c r="L15"/>
  <c r="H42"/>
  <c r="H43" s="1"/>
  <c r="I43" s="1"/>
  <c r="EL30"/>
  <c r="EO30" s="1"/>
  <c r="EP30" s="1"/>
  <c r="L30" s="1"/>
  <c r="M30" s="1"/>
  <c r="S30" s="1"/>
  <c r="S29"/>
  <c r="A32"/>
  <c r="EV31"/>
  <c r="DG31"/>
  <c r="BI31"/>
  <c r="DM31"/>
  <c r="CU31"/>
  <c r="CA31"/>
  <c r="BO31"/>
  <c r="AW31"/>
  <c r="AE31"/>
  <c r="ES31"/>
  <c r="DY31"/>
  <c r="DS31"/>
  <c r="CI31"/>
  <c r="AK31"/>
  <c r="EN31"/>
  <c r="EE31"/>
  <c r="DA31"/>
  <c r="CO31"/>
  <c r="BU31"/>
  <c r="BC31"/>
  <c r="AQ31"/>
  <c r="Y31"/>
  <c r="E14"/>
  <c r="F14" s="1"/>
  <c r="G14" s="1"/>
  <c r="H44"/>
  <c r="I44" s="1"/>
  <c r="K14"/>
  <c r="M14" s="1"/>
  <c r="O13"/>
  <c r="I56"/>
  <c r="H57"/>
  <c r="I13"/>
  <c r="AK19"/>
  <c r="Y19"/>
  <c r="AE19"/>
  <c r="EE19"/>
  <c r="DY19"/>
  <c r="DS19"/>
  <c r="DM19"/>
  <c r="DG19"/>
  <c r="DA19"/>
  <c r="CU19"/>
  <c r="CO19"/>
  <c r="CI19"/>
  <c r="CA19"/>
  <c r="BU19"/>
  <c r="BO19"/>
  <c r="BI19"/>
  <c r="BC19"/>
  <c r="AW19"/>
  <c r="AQ19"/>
  <c r="I42" l="1"/>
  <c r="C30" i="4"/>
  <c r="EL31" i="1"/>
  <c r="EO31" s="1"/>
  <c r="EP31" s="1"/>
  <c r="L31" s="1"/>
  <c r="M31" s="1"/>
  <c r="S31" s="1"/>
  <c r="A33"/>
  <c r="EN32"/>
  <c r="EE32"/>
  <c r="DA32"/>
  <c r="CO32"/>
  <c r="BU32"/>
  <c r="BC32"/>
  <c r="AQ32"/>
  <c r="Y32"/>
  <c r="ES32"/>
  <c r="DG32"/>
  <c r="BI32"/>
  <c r="EV32"/>
  <c r="DM32"/>
  <c r="CU32"/>
  <c r="CA32"/>
  <c r="BO32"/>
  <c r="AW32"/>
  <c r="AE32"/>
  <c r="DY32"/>
  <c r="DS32"/>
  <c r="CI32"/>
  <c r="AK32"/>
  <c r="H14"/>
  <c r="I14" s="1"/>
  <c r="H45"/>
  <c r="I45" s="1"/>
  <c r="S14"/>
  <c r="C16" i="4"/>
  <c r="P14" i="1"/>
  <c r="Q14" s="1"/>
  <c r="N14"/>
  <c r="O14" s="1"/>
  <c r="B16"/>
  <c r="EM16" s="1"/>
  <c r="K15"/>
  <c r="M15" s="1"/>
  <c r="F15"/>
  <c r="G15" s="1"/>
  <c r="CK19"/>
  <c r="H15" i="4"/>
  <c r="I57" i="1"/>
  <c r="H58"/>
  <c r="V16" l="1"/>
  <c r="E16" s="1"/>
  <c r="L16"/>
  <c r="D30" i="4"/>
  <c r="C31"/>
  <c r="EL32" i="1"/>
  <c r="EO32" s="1"/>
  <c r="EP32" s="1"/>
  <c r="L32" s="1"/>
  <c r="M32" s="1"/>
  <c r="S32" s="1"/>
  <c r="A36"/>
  <c r="DY33"/>
  <c r="DS33"/>
  <c r="CI33"/>
  <c r="AK33"/>
  <c r="EV33"/>
  <c r="EE33"/>
  <c r="DA33"/>
  <c r="CO33"/>
  <c r="BU33"/>
  <c r="BC33"/>
  <c r="AQ33"/>
  <c r="Y33"/>
  <c r="EN33"/>
  <c r="DG33"/>
  <c r="BI33"/>
  <c r="ES33"/>
  <c r="EL33" s="1"/>
  <c r="EO33" s="1"/>
  <c r="EP33" s="1"/>
  <c r="L33" s="1"/>
  <c r="M33" s="1"/>
  <c r="DM33"/>
  <c r="CU33"/>
  <c r="CA33"/>
  <c r="BO33"/>
  <c r="AW33"/>
  <c r="AE33"/>
  <c r="C32" i="4"/>
  <c r="H16"/>
  <c r="H46" i="1"/>
  <c r="I46" s="1"/>
  <c r="H15"/>
  <c r="I15" s="1"/>
  <c r="C17" i="4"/>
  <c r="S15" i="1"/>
  <c r="P15"/>
  <c r="Q15" s="1"/>
  <c r="N15"/>
  <c r="O15" s="1"/>
  <c r="H59"/>
  <c r="I58"/>
  <c r="C33" i="4" l="1"/>
  <c r="S33" i="1"/>
  <c r="A37"/>
  <c r="DM36"/>
  <c r="CU36"/>
  <c r="CA36"/>
  <c r="BO36"/>
  <c r="AW36"/>
  <c r="AE36"/>
  <c r="DY36"/>
  <c r="DS36"/>
  <c r="CI36"/>
  <c r="AK36"/>
  <c r="EE36"/>
  <c r="DA36"/>
  <c r="CO36"/>
  <c r="BU36"/>
  <c r="BC36"/>
  <c r="AQ36"/>
  <c r="Y36"/>
  <c r="ES36"/>
  <c r="EV36"/>
  <c r="EN36"/>
  <c r="DG36"/>
  <c r="BI36"/>
  <c r="H17" i="4"/>
  <c r="H47" i="1"/>
  <c r="I47" s="1"/>
  <c r="B17"/>
  <c r="K16"/>
  <c r="M16" s="1"/>
  <c r="I59"/>
  <c r="H60"/>
  <c r="EM17" l="1"/>
  <c r="V17" s="1"/>
  <c r="EL36"/>
  <c r="EO36" s="1"/>
  <c r="EP36" s="1"/>
  <c r="L36" s="1"/>
  <c r="M36" s="1"/>
  <c r="P36" s="1"/>
  <c r="A38"/>
  <c r="ES37"/>
  <c r="DG37"/>
  <c r="BI37"/>
  <c r="EN37"/>
  <c r="DM37"/>
  <c r="CU37"/>
  <c r="CA37"/>
  <c r="BO37"/>
  <c r="AW37"/>
  <c r="AE37"/>
  <c r="EV37"/>
  <c r="DY37"/>
  <c r="DS37"/>
  <c r="CI37"/>
  <c r="AK37"/>
  <c r="EE37"/>
  <c r="DA37"/>
  <c r="CO37"/>
  <c r="BU37"/>
  <c r="BC37"/>
  <c r="AQ37"/>
  <c r="Y37"/>
  <c r="D33" i="4"/>
  <c r="C18"/>
  <c r="S16" i="1"/>
  <c r="P16"/>
  <c r="Q16" s="1"/>
  <c r="N16"/>
  <c r="O16" s="1"/>
  <c r="F16"/>
  <c r="G16" s="1"/>
  <c r="H16"/>
  <c r="I16" s="1"/>
  <c r="I60"/>
  <c r="H61"/>
  <c r="I61" s="1"/>
  <c r="C34" i="4" l="1"/>
  <c r="S36" i="1"/>
  <c r="A39"/>
  <c r="EV38"/>
  <c r="EE38"/>
  <c r="DA38"/>
  <c r="CO38"/>
  <c r="BU38"/>
  <c r="BC38"/>
  <c r="AQ38"/>
  <c r="Y38"/>
  <c r="DG38"/>
  <c r="BI38"/>
  <c r="ES38"/>
  <c r="EN38"/>
  <c r="DM38"/>
  <c r="CU38"/>
  <c r="CA38"/>
  <c r="BO38"/>
  <c r="AW38"/>
  <c r="AE38"/>
  <c r="DY38"/>
  <c r="DS38"/>
  <c r="CI38"/>
  <c r="AK38"/>
  <c r="EL37"/>
  <c r="EO37" s="1"/>
  <c r="EP37" s="1"/>
  <c r="L37" s="1"/>
  <c r="M37" s="1"/>
  <c r="Q36"/>
  <c r="H18" i="4"/>
  <c r="D18"/>
  <c r="E17" i="1"/>
  <c r="L17"/>
  <c r="B18"/>
  <c r="EM18" s="1"/>
  <c r="V18" l="1"/>
  <c r="E18" s="1"/>
  <c r="L18"/>
  <c r="EL38"/>
  <c r="EO38" s="1"/>
  <c r="EP38" s="1"/>
  <c r="L38" s="1"/>
  <c r="M38" s="1"/>
  <c r="C35" i="4"/>
  <c r="S37" i="1"/>
  <c r="A40"/>
  <c r="EN39"/>
  <c r="DY39"/>
  <c r="DS39"/>
  <c r="CI39"/>
  <c r="AK39"/>
  <c r="ES39"/>
  <c r="EE39"/>
  <c r="DA39"/>
  <c r="CO39"/>
  <c r="BU39"/>
  <c r="BC39"/>
  <c r="AQ39"/>
  <c r="Y39"/>
  <c r="EV39"/>
  <c r="DG39"/>
  <c r="BI39"/>
  <c r="DM39"/>
  <c r="CU39"/>
  <c r="CA39"/>
  <c r="BO39"/>
  <c r="AW39"/>
  <c r="AE39"/>
  <c r="P37"/>
  <c r="Q37" s="1"/>
  <c r="K17"/>
  <c r="M17" s="1"/>
  <c r="F17"/>
  <c r="G17" s="1"/>
  <c r="H17"/>
  <c r="I17" s="1"/>
  <c r="S38" l="1"/>
  <c r="C36" i="4"/>
  <c r="A41" i="1"/>
  <c r="ES40"/>
  <c r="DM40"/>
  <c r="CU40"/>
  <c r="CA40"/>
  <c r="BO40"/>
  <c r="AW40"/>
  <c r="AE40"/>
  <c r="EV40"/>
  <c r="EN40"/>
  <c r="DY40"/>
  <c r="DS40"/>
  <c r="CI40"/>
  <c r="AK40"/>
  <c r="EE40"/>
  <c r="DA40"/>
  <c r="CO40"/>
  <c r="BU40"/>
  <c r="BC40"/>
  <c r="AQ40"/>
  <c r="Y40"/>
  <c r="DG40"/>
  <c r="BI40"/>
  <c r="P38"/>
  <c r="Q38" s="1"/>
  <c r="EL39"/>
  <c r="EO39" s="1"/>
  <c r="EP39" s="1"/>
  <c r="L39" s="1"/>
  <c r="M39" s="1"/>
  <c r="N17"/>
  <c r="O17" s="1"/>
  <c r="C19" i="4"/>
  <c r="S17" i="1"/>
  <c r="P17"/>
  <c r="Q17" s="1"/>
  <c r="B19"/>
  <c r="EM19" s="1"/>
  <c r="K18"/>
  <c r="M18" s="1"/>
  <c r="V19" l="1"/>
  <c r="E19" s="1"/>
  <c r="L19"/>
  <c r="D36" i="4"/>
  <c r="C37"/>
  <c r="S39" i="1"/>
  <c r="P39"/>
  <c r="A42"/>
  <c r="DG41"/>
  <c r="BI41"/>
  <c r="DM41"/>
  <c r="CU41"/>
  <c r="CA41"/>
  <c r="BO41"/>
  <c r="AW41"/>
  <c r="AE41"/>
  <c r="ES41"/>
  <c r="DY41"/>
  <c r="DS41"/>
  <c r="CI41"/>
  <c r="AK41"/>
  <c r="EN41"/>
  <c r="EV41"/>
  <c r="EE41"/>
  <c r="DA41"/>
  <c r="CO41"/>
  <c r="BU41"/>
  <c r="BC41"/>
  <c r="AQ41"/>
  <c r="Y41"/>
  <c r="EL40"/>
  <c r="EO40" s="1"/>
  <c r="EP40" s="1"/>
  <c r="L40" s="1"/>
  <c r="M40" s="1"/>
  <c r="H19" i="4"/>
  <c r="S18" i="1"/>
  <c r="C20" i="4"/>
  <c r="P18" i="1"/>
  <c r="Q18" s="1"/>
  <c r="N18"/>
  <c r="O18" s="1"/>
  <c r="F18"/>
  <c r="G18" s="1"/>
  <c r="H18"/>
  <c r="I18" s="1"/>
  <c r="S40" l="1"/>
  <c r="C38" i="4"/>
  <c r="P40" i="1"/>
  <c r="Q39"/>
  <c r="A43"/>
  <c r="EN42"/>
  <c r="EE42"/>
  <c r="DA42"/>
  <c r="CO42"/>
  <c r="BU42"/>
  <c r="BC42"/>
  <c r="AQ42"/>
  <c r="Y42"/>
  <c r="DG42"/>
  <c r="BI42"/>
  <c r="EV42"/>
  <c r="DM42"/>
  <c r="CU42"/>
  <c r="CA42"/>
  <c r="BO42"/>
  <c r="AW42"/>
  <c r="AE42"/>
  <c r="ES42"/>
  <c r="EL42" s="1"/>
  <c r="EO42" s="1"/>
  <c r="EP42" s="1"/>
  <c r="L42" s="1"/>
  <c r="M42" s="1"/>
  <c r="DY42"/>
  <c r="DS42"/>
  <c r="CI42"/>
  <c r="AK42"/>
  <c r="EL41"/>
  <c r="EO41" s="1"/>
  <c r="EP41" s="1"/>
  <c r="L41" s="1"/>
  <c r="M41" s="1"/>
  <c r="H20" i="4"/>
  <c r="B22" i="1"/>
  <c r="EM22" s="1"/>
  <c r="K19"/>
  <c r="M19" s="1"/>
  <c r="C40" i="4" l="1"/>
  <c r="S42" i="1"/>
  <c r="P41"/>
  <c r="Q41" s="1"/>
  <c r="Q40"/>
  <c r="C39" i="4"/>
  <c r="S41" i="1"/>
  <c r="A44"/>
  <c r="DY43"/>
  <c r="DS43"/>
  <c r="CI43"/>
  <c r="AK43"/>
  <c r="EE43"/>
  <c r="DA43"/>
  <c r="CO43"/>
  <c r="BU43"/>
  <c r="BC43"/>
  <c r="AQ43"/>
  <c r="Y43"/>
  <c r="EN43"/>
  <c r="DG43"/>
  <c r="BI43"/>
  <c r="EV43"/>
  <c r="ES43"/>
  <c r="DM43"/>
  <c r="CU43"/>
  <c r="CA43"/>
  <c r="BO43"/>
  <c r="AW43"/>
  <c r="AE43"/>
  <c r="F19"/>
  <c r="G19" s="1"/>
  <c r="H19"/>
  <c r="I19" s="1"/>
  <c r="S19"/>
  <c r="C21" i="4"/>
  <c r="P19" i="1"/>
  <c r="Q19" s="1"/>
  <c r="N19"/>
  <c r="O19" l="1"/>
  <c r="F21" i="4"/>
  <c r="G108" s="1"/>
  <c r="P42" i="1"/>
  <c r="Q42" s="1"/>
  <c r="D39" i="4"/>
  <c r="A45" i="1"/>
  <c r="DM44"/>
  <c r="CU44"/>
  <c r="CA44"/>
  <c r="BO44"/>
  <c r="AW44"/>
  <c r="AE44"/>
  <c r="ES44"/>
  <c r="DY44"/>
  <c r="DS44"/>
  <c r="CI44"/>
  <c r="AK44"/>
  <c r="EE44"/>
  <c r="DA44"/>
  <c r="CO44"/>
  <c r="BU44"/>
  <c r="BC44"/>
  <c r="AQ44"/>
  <c r="Y44"/>
  <c r="EV44"/>
  <c r="EN44"/>
  <c r="DG44"/>
  <c r="BI44"/>
  <c r="EL43"/>
  <c r="EO43" s="1"/>
  <c r="EP43" s="1"/>
  <c r="L43" s="1"/>
  <c r="M43" s="1"/>
  <c r="H21" i="4"/>
  <c r="D21"/>
  <c r="E21"/>
  <c r="V22" i="1"/>
  <c r="E22" s="1"/>
  <c r="L22"/>
  <c r="C41" i="4" l="1"/>
  <c r="S43" i="1"/>
  <c r="P43"/>
  <c r="Q43" s="1"/>
  <c r="EL44"/>
  <c r="EO44" s="1"/>
  <c r="EP44" s="1"/>
  <c r="L44" s="1"/>
  <c r="M44" s="1"/>
  <c r="A46"/>
  <c r="EV45"/>
  <c r="ES45"/>
  <c r="DG45"/>
  <c r="BI45"/>
  <c r="EN45"/>
  <c r="DM45"/>
  <c r="CU45"/>
  <c r="CA45"/>
  <c r="BO45"/>
  <c r="AW45"/>
  <c r="AE45"/>
  <c r="DY45"/>
  <c r="DS45"/>
  <c r="CI45"/>
  <c r="AK45"/>
  <c r="EE45"/>
  <c r="DA45"/>
  <c r="CO45"/>
  <c r="BU45"/>
  <c r="BC45"/>
  <c r="AQ45"/>
  <c r="Y45"/>
  <c r="K22"/>
  <c r="M22" s="1"/>
  <c r="S44" l="1"/>
  <c r="C42" i="4"/>
  <c r="P44" i="1"/>
  <c r="Q44" s="1"/>
  <c r="A47"/>
  <c r="EV46"/>
  <c r="ES46"/>
  <c r="EE46"/>
  <c r="DA46"/>
  <c r="CO46"/>
  <c r="BU46"/>
  <c r="BC46"/>
  <c r="AQ46"/>
  <c r="Y46"/>
  <c r="DG46"/>
  <c r="BI46"/>
  <c r="EN46"/>
  <c r="DM46"/>
  <c r="CU46"/>
  <c r="CA46"/>
  <c r="BO46"/>
  <c r="AW46"/>
  <c r="AE46"/>
  <c r="DY46"/>
  <c r="DS46"/>
  <c r="CI46"/>
  <c r="AK46"/>
  <c r="EL45"/>
  <c r="EO45" s="1"/>
  <c r="EP45" s="1"/>
  <c r="L45" s="1"/>
  <c r="M45" s="1"/>
  <c r="C22" i="4"/>
  <c r="S22" i="1"/>
  <c r="P22"/>
  <c r="N22"/>
  <c r="H22"/>
  <c r="F22"/>
  <c r="EL46" l="1"/>
  <c r="EO46" s="1"/>
  <c r="EP46" s="1"/>
  <c r="L46" s="1"/>
  <c r="M46" s="1"/>
  <c r="D42" i="4"/>
  <c r="C55"/>
  <c r="G104" s="1"/>
  <c r="S45" i="1"/>
  <c r="P45"/>
  <c r="Q45" s="1"/>
  <c r="A50"/>
  <c r="EN47"/>
  <c r="EV47"/>
  <c r="DY47"/>
  <c r="DS47"/>
  <c r="CI47"/>
  <c r="AK47"/>
  <c r="ES47"/>
  <c r="EE47"/>
  <c r="DA47"/>
  <c r="CO47"/>
  <c r="BU47"/>
  <c r="BC47"/>
  <c r="AQ47"/>
  <c r="Y47"/>
  <c r="DG47"/>
  <c r="BI47"/>
  <c r="DM47"/>
  <c r="CU47"/>
  <c r="CA47"/>
  <c r="BO47"/>
  <c r="AW47"/>
  <c r="AE47"/>
  <c r="I22"/>
  <c r="H23"/>
  <c r="D24" i="4"/>
  <c r="E33"/>
  <c r="G22" i="1"/>
  <c r="F23"/>
  <c r="F24" s="1"/>
  <c r="Q22"/>
  <c r="P23"/>
  <c r="N23"/>
  <c r="O22"/>
  <c r="F22" i="4"/>
  <c r="P46" i="1" l="1"/>
  <c r="Q46" s="1"/>
  <c r="S46"/>
  <c r="C56" i="4"/>
  <c r="A51" i="1"/>
  <c r="DM50"/>
  <c r="CU50"/>
  <c r="CA50"/>
  <c r="BO50"/>
  <c r="AW50"/>
  <c r="AE50"/>
  <c r="EV50"/>
  <c r="EN50"/>
  <c r="DY50"/>
  <c r="DS50"/>
  <c r="CI50"/>
  <c r="AK50"/>
  <c r="ES50"/>
  <c r="EE50"/>
  <c r="DA50"/>
  <c r="CO50"/>
  <c r="BU50"/>
  <c r="BC50"/>
  <c r="AQ50"/>
  <c r="Y50"/>
  <c r="DG50"/>
  <c r="BI50"/>
  <c r="EL47"/>
  <c r="EO47" s="1"/>
  <c r="EP47" s="1"/>
  <c r="L47" s="1"/>
  <c r="M47" s="1"/>
  <c r="H22" i="4"/>
  <c r="F23"/>
  <c r="O23" i="1"/>
  <c r="N24"/>
  <c r="H24"/>
  <c r="I23"/>
  <c r="G23"/>
  <c r="Q23"/>
  <c r="P24"/>
  <c r="EL50" l="1"/>
  <c r="EO50" s="1"/>
  <c r="EP50" s="1"/>
  <c r="L50" s="1"/>
  <c r="M50" s="1"/>
  <c r="P50" s="1"/>
  <c r="Q50" s="1"/>
  <c r="S47"/>
  <c r="C57" i="4"/>
  <c r="P47" i="1"/>
  <c r="Q47" s="1"/>
  <c r="A52"/>
  <c r="DG51"/>
  <c r="BI51"/>
  <c r="EV51"/>
  <c r="DM51"/>
  <c r="CU51"/>
  <c r="CA51"/>
  <c r="BO51"/>
  <c r="AW51"/>
  <c r="AE51"/>
  <c r="ES51"/>
  <c r="DY51"/>
  <c r="DS51"/>
  <c r="CI51"/>
  <c r="AK51"/>
  <c r="EN51"/>
  <c r="EE51"/>
  <c r="DA51"/>
  <c r="CO51"/>
  <c r="BU51"/>
  <c r="BC51"/>
  <c r="AQ51"/>
  <c r="Y51"/>
  <c r="H23" i="4"/>
  <c r="H25" i="1"/>
  <c r="I24"/>
  <c r="P25"/>
  <c r="Q24"/>
  <c r="G24"/>
  <c r="F25"/>
  <c r="O24"/>
  <c r="F24" i="4"/>
  <c r="N25" i="1"/>
  <c r="S50" l="1"/>
  <c r="C58" i="4"/>
  <c r="EL51" i="1"/>
  <c r="EO51" s="1"/>
  <c r="EP51" s="1"/>
  <c r="L51" s="1"/>
  <c r="M51" s="1"/>
  <c r="E57" i="4"/>
  <c r="D57"/>
  <c r="A53" i="1"/>
  <c r="EN52"/>
  <c r="EE52"/>
  <c r="DA52"/>
  <c r="CO52"/>
  <c r="BU52"/>
  <c r="BC52"/>
  <c r="AQ52"/>
  <c r="Y52"/>
  <c r="ES52"/>
  <c r="DG52"/>
  <c r="BI52"/>
  <c r="EV52"/>
  <c r="DM52"/>
  <c r="CU52"/>
  <c r="CA52"/>
  <c r="BO52"/>
  <c r="AW52"/>
  <c r="AE52"/>
  <c r="DY52"/>
  <c r="DS52"/>
  <c r="CI52"/>
  <c r="AK52"/>
  <c r="H24" i="4"/>
  <c r="F25"/>
  <c r="O25" i="1"/>
  <c r="N26"/>
  <c r="H26"/>
  <c r="I25"/>
  <c r="Q25"/>
  <c r="P26"/>
  <c r="F26"/>
  <c r="G25"/>
  <c r="P51" l="1"/>
  <c r="Q51" s="1"/>
  <c r="S51"/>
  <c r="C59" i="4"/>
  <c r="EL52" i="1"/>
  <c r="EO52" s="1"/>
  <c r="EP52" s="1"/>
  <c r="L52" s="1"/>
  <c r="M52" s="1"/>
  <c r="A54"/>
  <c r="DY53"/>
  <c r="DS53"/>
  <c r="CI53"/>
  <c r="AK53"/>
  <c r="EV53"/>
  <c r="EE53"/>
  <c r="DA53"/>
  <c r="CO53"/>
  <c r="BU53"/>
  <c r="BC53"/>
  <c r="AQ53"/>
  <c r="Y53"/>
  <c r="EN53"/>
  <c r="DG53"/>
  <c r="BI53"/>
  <c r="ES53"/>
  <c r="DM53"/>
  <c r="CU53"/>
  <c r="CA53"/>
  <c r="BO53"/>
  <c r="AW53"/>
  <c r="AE53"/>
  <c r="H25" i="4"/>
  <c r="Q26" i="1"/>
  <c r="P27"/>
  <c r="N27"/>
  <c r="F26" i="4"/>
  <c r="O26" i="1"/>
  <c r="G26"/>
  <c r="F27"/>
  <c r="I26"/>
  <c r="H27"/>
  <c r="EL53" l="1"/>
  <c r="EO53" s="1"/>
  <c r="EP53" s="1"/>
  <c r="L53" s="1"/>
  <c r="M53" s="1"/>
  <c r="S53" s="1"/>
  <c r="P52"/>
  <c r="Q52" s="1"/>
  <c r="A55"/>
  <c r="DM54"/>
  <c r="CU54"/>
  <c r="CA54"/>
  <c r="BO54"/>
  <c r="AW54"/>
  <c r="AE54"/>
  <c r="DY54"/>
  <c r="DS54"/>
  <c r="CI54"/>
  <c r="AK54"/>
  <c r="EE54"/>
  <c r="DA54"/>
  <c r="CO54"/>
  <c r="BU54"/>
  <c r="BC54"/>
  <c r="AQ54"/>
  <c r="Y54"/>
  <c r="ES54"/>
  <c r="EV54"/>
  <c r="EN54"/>
  <c r="DG54"/>
  <c r="BI54"/>
  <c r="S52"/>
  <c r="C60" i="4"/>
  <c r="H26"/>
  <c r="I27" i="1"/>
  <c r="H28"/>
  <c r="P28"/>
  <c r="Q27"/>
  <c r="G27"/>
  <c r="F28"/>
  <c r="F27" i="4"/>
  <c r="N28" i="1"/>
  <c r="O27"/>
  <c r="C61" i="4" l="1"/>
  <c r="P53" i="1"/>
  <c r="Q53" s="1"/>
  <c r="EL54"/>
  <c r="EO54" s="1"/>
  <c r="EP54" s="1"/>
  <c r="L54" s="1"/>
  <c r="M54" s="1"/>
  <c r="P54" s="1"/>
  <c r="Q54" s="1"/>
  <c r="A56"/>
  <c r="ES55"/>
  <c r="DG55"/>
  <c r="BI55"/>
  <c r="EN55"/>
  <c r="DM55"/>
  <c r="CU55"/>
  <c r="CA55"/>
  <c r="BO55"/>
  <c r="AW55"/>
  <c r="AE55"/>
  <c r="EV55"/>
  <c r="DY55"/>
  <c r="DS55"/>
  <c r="CI55"/>
  <c r="AK55"/>
  <c r="EE55"/>
  <c r="DA55"/>
  <c r="CO55"/>
  <c r="BU55"/>
  <c r="BC55"/>
  <c r="AQ55"/>
  <c r="Y55"/>
  <c r="D60" i="4"/>
  <c r="H27"/>
  <c r="P29" i="1"/>
  <c r="Q28"/>
  <c r="F28" i="4"/>
  <c r="N29" i="1"/>
  <c r="O28"/>
  <c r="G28"/>
  <c r="F29"/>
  <c r="I28"/>
  <c r="H29"/>
  <c r="S54" l="1"/>
  <c r="C62" i="4"/>
  <c r="A57" i="1"/>
  <c r="EV56"/>
  <c r="EE56"/>
  <c r="DA56"/>
  <c r="CO56"/>
  <c r="BU56"/>
  <c r="BC56"/>
  <c r="AQ56"/>
  <c r="Y56"/>
  <c r="DG56"/>
  <c r="BI56"/>
  <c r="ES56"/>
  <c r="EN56"/>
  <c r="DM56"/>
  <c r="CU56"/>
  <c r="CA56"/>
  <c r="BO56"/>
  <c r="AW56"/>
  <c r="AE56"/>
  <c r="DY56"/>
  <c r="DS56"/>
  <c r="CI56"/>
  <c r="AK56"/>
  <c r="EL55"/>
  <c r="EO55" s="1"/>
  <c r="EP55" s="1"/>
  <c r="L55" s="1"/>
  <c r="M55" s="1"/>
  <c r="H28" i="4"/>
  <c r="Q29" i="1"/>
  <c r="P30"/>
  <c r="F30"/>
  <c r="G29"/>
  <c r="H30"/>
  <c r="I29"/>
  <c r="F29" i="4"/>
  <c r="O29" i="1"/>
  <c r="N30"/>
  <c r="EL56" l="1"/>
  <c r="EO56" s="1"/>
  <c r="EP56" s="1"/>
  <c r="L56" s="1"/>
  <c r="M56" s="1"/>
  <c r="C64" i="4" s="1"/>
  <c r="A58" i="1"/>
  <c r="EN57"/>
  <c r="DY57"/>
  <c r="DS57"/>
  <c r="CI57"/>
  <c r="AK57"/>
  <c r="ES57"/>
  <c r="EE57"/>
  <c r="DA57"/>
  <c r="CO57"/>
  <c r="BU57"/>
  <c r="BC57"/>
  <c r="AQ57"/>
  <c r="Y57"/>
  <c r="EV57"/>
  <c r="DG57"/>
  <c r="BI57"/>
  <c r="DM57"/>
  <c r="CU57"/>
  <c r="CA57"/>
  <c r="BO57"/>
  <c r="AW57"/>
  <c r="AE57"/>
  <c r="S55"/>
  <c r="C63" i="4"/>
  <c r="P55" i="1"/>
  <c r="Q55" s="1"/>
  <c r="H29" i="4"/>
  <c r="F31" i="1"/>
  <c r="G30"/>
  <c r="F30" i="4"/>
  <c r="O30" i="1"/>
  <c r="N31"/>
  <c r="H31"/>
  <c r="I30"/>
  <c r="P31"/>
  <c r="Q30"/>
  <c r="S56" l="1"/>
  <c r="A59"/>
  <c r="ES58"/>
  <c r="DM58"/>
  <c r="CU58"/>
  <c r="CA58"/>
  <c r="BO58"/>
  <c r="AW58"/>
  <c r="AE58"/>
  <c r="EV58"/>
  <c r="EN58"/>
  <c r="DY58"/>
  <c r="DS58"/>
  <c r="CI58"/>
  <c r="AK58"/>
  <c r="EE58"/>
  <c r="DA58"/>
  <c r="CO58"/>
  <c r="BU58"/>
  <c r="BC58"/>
  <c r="AQ58"/>
  <c r="Y58"/>
  <c r="DG58"/>
  <c r="BI58"/>
  <c r="EL57"/>
  <c r="EO57" s="1"/>
  <c r="EP57" s="1"/>
  <c r="L57" s="1"/>
  <c r="M57" s="1"/>
  <c r="D63" i="4"/>
  <c r="P56" i="1"/>
  <c r="Q56" s="1"/>
  <c r="H30" i="4"/>
  <c r="F31"/>
  <c r="N32" i="1"/>
  <c r="O31"/>
  <c r="F32"/>
  <c r="G31"/>
  <c r="I31"/>
  <c r="H32"/>
  <c r="Q31"/>
  <c r="P32"/>
  <c r="DG59" l="1"/>
  <c r="BI59"/>
  <c r="A60"/>
  <c r="DM59"/>
  <c r="CU59"/>
  <c r="CA59"/>
  <c r="BO59"/>
  <c r="AW59"/>
  <c r="AE59"/>
  <c r="ES59"/>
  <c r="DY59"/>
  <c r="DS59"/>
  <c r="CI59"/>
  <c r="AK59"/>
  <c r="EN59"/>
  <c r="EV59"/>
  <c r="EE59"/>
  <c r="DA59"/>
  <c r="CO59"/>
  <c r="BU59"/>
  <c r="BC59"/>
  <c r="AQ59"/>
  <c r="Y59"/>
  <c r="EL58"/>
  <c r="EO58" s="1"/>
  <c r="EP58" s="1"/>
  <c r="L58" s="1"/>
  <c r="M58" s="1"/>
  <c r="S57"/>
  <c r="C65" i="4"/>
  <c r="P57" i="1"/>
  <c r="Q57" s="1"/>
  <c r="H31" i="4"/>
  <c r="I32" i="1"/>
  <c r="H33"/>
  <c r="I33" s="1"/>
  <c r="Q32"/>
  <c r="P33"/>
  <c r="Q33" s="1"/>
  <c r="O32"/>
  <c r="N33"/>
  <c r="F32" i="4"/>
  <c r="F33" i="1"/>
  <c r="G32"/>
  <c r="A61" l="1"/>
  <c r="CO60"/>
  <c r="AQ60"/>
  <c r="DM60"/>
  <c r="BO60"/>
  <c r="ES60"/>
  <c r="DY60"/>
  <c r="BC60"/>
  <c r="DA60"/>
  <c r="Y60"/>
  <c r="BU60"/>
  <c r="EE60"/>
  <c r="BI60"/>
  <c r="DG60"/>
  <c r="AE60"/>
  <c r="CA60"/>
  <c r="DS60"/>
  <c r="EN60"/>
  <c r="AW60"/>
  <c r="CU60"/>
  <c r="EV60"/>
  <c r="AK60"/>
  <c r="CI60"/>
  <c r="C66" i="4"/>
  <c r="D66" s="1"/>
  <c r="S58" i="1"/>
  <c r="P58"/>
  <c r="Q58" s="1"/>
  <c r="EL59"/>
  <c r="EO59" s="1"/>
  <c r="EP59" s="1"/>
  <c r="L59" s="1"/>
  <c r="M59" s="1"/>
  <c r="H32" i="4"/>
  <c r="F36" i="1"/>
  <c r="G33"/>
  <c r="O33"/>
  <c r="F33" i="4"/>
  <c r="N36" i="1"/>
  <c r="S59" l="1"/>
  <c r="C67" i="4"/>
  <c r="P59" i="1"/>
  <c r="Q59" s="1"/>
  <c r="BU61"/>
  <c r="Y61"/>
  <c r="CU61"/>
  <c r="AW61"/>
  <c r="ES61"/>
  <c r="AE61"/>
  <c r="CA61"/>
  <c r="EE61"/>
  <c r="EN61"/>
  <c r="BO61"/>
  <c r="DM61"/>
  <c r="DS61"/>
  <c r="AK61"/>
  <c r="CI61"/>
  <c r="BC61"/>
  <c r="DA61"/>
  <c r="AQ61"/>
  <c r="CO61"/>
  <c r="EV61"/>
  <c r="BI61"/>
  <c r="DG61"/>
  <c r="DY61"/>
  <c r="EL60"/>
  <c r="EO60" s="1"/>
  <c r="EP60" s="1"/>
  <c r="L60" s="1"/>
  <c r="M60" s="1"/>
  <c r="H33" i="4"/>
  <c r="O36" i="1"/>
  <c r="F34" i="4"/>
  <c r="N37" i="1"/>
  <c r="G36"/>
  <c r="F37"/>
  <c r="C68" i="4" l="1"/>
  <c r="S60" i="1"/>
  <c r="P60"/>
  <c r="Q60" s="1"/>
  <c r="EL61"/>
  <c r="EO61" s="1"/>
  <c r="EP61" s="1"/>
  <c r="L61" s="1"/>
  <c r="M61" s="1"/>
  <c r="H34" i="4"/>
  <c r="F38" i="1"/>
  <c r="G37"/>
  <c r="O37"/>
  <c r="F35" i="4"/>
  <c r="N38" i="1"/>
  <c r="C69" i="4" l="1"/>
  <c r="S61" i="1"/>
  <c r="P61"/>
  <c r="Q61" s="1"/>
  <c r="H35" i="4"/>
  <c r="O38" i="1"/>
  <c r="F36" i="4"/>
  <c r="N39" i="1"/>
  <c r="G38"/>
  <c r="F39"/>
  <c r="D69" i="4" l="1"/>
  <c r="E69"/>
  <c r="H36"/>
  <c r="F40" i="1"/>
  <c r="G39"/>
  <c r="O39"/>
  <c r="F37" i="4"/>
  <c r="N40" i="1"/>
  <c r="H37" i="4" l="1"/>
  <c r="F41" i="1"/>
  <c r="G40"/>
  <c r="F38" i="4"/>
  <c r="N41" i="1"/>
  <c r="O40"/>
  <c r="H38" i="4" l="1"/>
  <c r="G41" i="1"/>
  <c r="F42"/>
  <c r="F39" i="4"/>
  <c r="N42" i="1"/>
  <c r="O41"/>
  <c r="H39" i="4" l="1"/>
  <c r="N43" i="1"/>
  <c r="F40" i="4"/>
  <c r="O42" i="1"/>
  <c r="G42"/>
  <c r="F43"/>
  <c r="H40" i="4" l="1"/>
  <c r="F44" i="1"/>
  <c r="G43"/>
  <c r="O43"/>
  <c r="F41" i="4"/>
  <c r="N44" i="1"/>
  <c r="H41" i="4" l="1"/>
  <c r="F42"/>
  <c r="N45" i="1"/>
  <c r="O44"/>
  <c r="F45"/>
  <c r="G44"/>
  <c r="H42" i="4" l="1"/>
  <c r="O45" i="1"/>
  <c r="F55" i="4"/>
  <c r="N46" i="1"/>
  <c r="G45"/>
  <c r="F46"/>
  <c r="H55" i="4" l="1"/>
  <c r="G46" i="1"/>
  <c r="F47"/>
  <c r="F56" i="4"/>
  <c r="O46" i="1"/>
  <c r="N47"/>
  <c r="G57" i="4" s="1"/>
  <c r="G110" s="1"/>
  <c r="H56" l="1"/>
  <c r="O47" i="1"/>
  <c r="N50"/>
  <c r="F57" i="4"/>
  <c r="G47" i="1"/>
  <c r="F50"/>
  <c r="H57" i="4" l="1"/>
  <c r="G50" i="1"/>
  <c r="F51"/>
  <c r="O50"/>
  <c r="G58" i="4"/>
  <c r="F58"/>
  <c r="N51" i="1"/>
  <c r="H58" i="4" l="1"/>
  <c r="G59"/>
  <c r="O51" i="1"/>
  <c r="F59" i="4"/>
  <c r="N52" i="1"/>
  <c r="G51"/>
  <c r="F52"/>
  <c r="H59" i="4" l="1"/>
  <c r="G52" i="1"/>
  <c r="F53"/>
  <c r="F60" i="4"/>
  <c r="N53" i="1"/>
  <c r="G60" i="4"/>
  <c r="O52" i="1"/>
  <c r="H60" i="4" l="1"/>
  <c r="G53" i="1"/>
  <c r="F54"/>
  <c r="F61" i="4"/>
  <c r="O53" i="1"/>
  <c r="G61" i="4"/>
  <c r="N54" i="1"/>
  <c r="H61" i="4" l="1"/>
  <c r="F62"/>
  <c r="O54" i="1"/>
  <c r="G62" i="4"/>
  <c r="N55" i="1"/>
  <c r="F55"/>
  <c r="G54"/>
  <c r="H62" i="4" l="1"/>
  <c r="G55" i="1"/>
  <c r="F56"/>
  <c r="O55"/>
  <c r="G63" i="4"/>
  <c r="N56" i="1"/>
  <c r="F63" i="4"/>
  <c r="H63" l="1"/>
  <c r="G64"/>
  <c r="F64"/>
  <c r="N57" i="1"/>
  <c r="O56"/>
  <c r="F57"/>
  <c r="G56"/>
  <c r="H64" i="4" l="1"/>
  <c r="G57" i="1"/>
  <c r="F58"/>
  <c r="F65" i="4"/>
  <c r="G65"/>
  <c r="N58" i="1"/>
  <c r="O57"/>
  <c r="H65" i="4" l="1"/>
  <c r="G66"/>
  <c r="O58" i="1"/>
  <c r="F66" i="4"/>
  <c r="N59" i="1"/>
  <c r="F59"/>
  <c r="G58"/>
  <c r="H66" i="4" l="1"/>
  <c r="G59" i="1"/>
  <c r="F60"/>
  <c r="G67" i="4"/>
  <c r="O59" i="1"/>
  <c r="F67" i="4"/>
  <c r="G118"/>
  <c r="N60" i="1"/>
  <c r="H67" i="4" l="1"/>
  <c r="F61" i="1"/>
  <c r="G60"/>
  <c r="G68" i="4"/>
  <c r="N61" i="1"/>
  <c r="F68" i="4"/>
  <c r="O60" i="1"/>
  <c r="H68" i="4" l="1"/>
  <c r="G61" i="1"/>
  <c r="G69" i="4"/>
  <c r="F69"/>
  <c r="G122"/>
  <c r="O61" i="1"/>
  <c r="G120" i="4"/>
  <c r="H69" l="1"/>
  <c r="G123"/>
  <c r="G125" l="1"/>
</calcChain>
</file>

<file path=xl/sharedStrings.xml><?xml version="1.0" encoding="utf-8"?>
<sst xmlns="http://schemas.openxmlformats.org/spreadsheetml/2006/main" count="269" uniqueCount="108">
  <si>
    <t>Cash Inflow Date 1</t>
  </si>
  <si>
    <t>Cash Inflow Amount 1</t>
  </si>
  <si>
    <t>Cash Outflow Date 1</t>
  </si>
  <si>
    <t>Cash Outflow Amount 2</t>
  </si>
  <si>
    <t>Cash Outflow Amount 1</t>
  </si>
  <si>
    <t>Cash Inflow Amount 2</t>
  </si>
  <si>
    <t>Cash Outflow Date 2</t>
  </si>
  <si>
    <t>Cash Inflow Date 3</t>
  </si>
  <si>
    <t>Cash Inflow Amount 3</t>
  </si>
  <si>
    <t>Cash Inflow Date 4</t>
  </si>
  <si>
    <t>Cash Inflow Amount 4</t>
  </si>
  <si>
    <t>Cash Outflow Date 3</t>
  </si>
  <si>
    <t>Cash Outflow Amount 3</t>
  </si>
  <si>
    <t>Cash Outflow Date 4</t>
  </si>
  <si>
    <t>Cash Outflow Amount 4</t>
  </si>
  <si>
    <t>Compound Return</t>
  </si>
  <si>
    <t>Annual Return</t>
  </si>
  <si>
    <t>Annual  Return</t>
  </si>
  <si>
    <t>Sum Cash Inflow</t>
  </si>
  <si>
    <t>Sum Cash Outflow</t>
  </si>
  <si>
    <t>Opening Value</t>
  </si>
  <si>
    <t>Closing Value</t>
  </si>
  <si>
    <t>Month</t>
  </si>
  <si>
    <t>Cash Outflow Date 5</t>
  </si>
  <si>
    <t>Cash Outflow Amount 5</t>
  </si>
  <si>
    <t>Cash Outflow Date 6</t>
  </si>
  <si>
    <t>Cash Outflow Amount 6</t>
  </si>
  <si>
    <t>Cash Outflow Date 7</t>
  </si>
  <si>
    <t>Cash Outflow Amount 7</t>
  </si>
  <si>
    <t>Cash Inflow Date 2</t>
  </si>
  <si>
    <t>Mdietz (Numerator)</t>
  </si>
  <si>
    <t>Days in Month</t>
  </si>
  <si>
    <t>Mdietz (Denominator) Weighted Cash Flow Change</t>
  </si>
  <si>
    <t>% of Period Weighted</t>
  </si>
  <si>
    <t>Monthly Return (Mdietz)</t>
  </si>
  <si>
    <t>Monthly  Return</t>
  </si>
  <si>
    <t>Mod Dietz v. End of Month (Month Diff)</t>
  </si>
  <si>
    <t xml:space="preserve">                  </t>
  </si>
  <si>
    <t>Beginning</t>
  </si>
  <si>
    <t>End</t>
  </si>
  <si>
    <t>Monthly</t>
  </si>
  <si>
    <t>Quarterly</t>
  </si>
  <si>
    <t>Annual</t>
  </si>
  <si>
    <t>Cumulative</t>
  </si>
  <si>
    <t>of Period</t>
  </si>
  <si>
    <t>Return</t>
  </si>
  <si>
    <t xml:space="preserve">Rolling </t>
  </si>
  <si>
    <t>3-Year</t>
  </si>
  <si>
    <t>Monthly Return</t>
  </si>
  <si>
    <t>Quarterly Return</t>
  </si>
  <si>
    <t>3-Year Rolling Return</t>
  </si>
  <si>
    <t>Rolling</t>
  </si>
  <si>
    <t>SCHEDULE OF GROSS INVESTMENT PERFORMANCE</t>
  </si>
  <si>
    <t>SCHEDULE OF GROSS INVESTMENT PERFORMANCE (CONTINUED)</t>
  </si>
  <si>
    <t>Latest Period Returns</t>
  </si>
  <si>
    <t>Return**</t>
  </si>
  <si>
    <t>** The rolling 3-year return represents returns from the date listed to three years prior.</t>
  </si>
  <si>
    <t>Day of Inflow</t>
  </si>
  <si>
    <t>Cash Inflow Date 5</t>
  </si>
  <si>
    <t>Cash Inflow Amount 5</t>
  </si>
  <si>
    <t>Cash Inflow Date 6</t>
  </si>
  <si>
    <t>Cash Inflow Amount 6</t>
  </si>
  <si>
    <t>Cash Inflow Date 7</t>
  </si>
  <si>
    <t>Cash Inflow Amount 7</t>
  </si>
  <si>
    <t>Cash Inflow Date 8</t>
  </si>
  <si>
    <t>Cash Inflow Amount 8</t>
  </si>
  <si>
    <t>Cash Inflow Date 9</t>
  </si>
  <si>
    <t>Cash Inflow Amount 9</t>
  </si>
  <si>
    <t>Cash Inflow Date 10</t>
  </si>
  <si>
    <t>Cash Inflow Amount 10</t>
  </si>
  <si>
    <t xml:space="preserve">Use MM/DD/YYYY format for all dates.  </t>
  </si>
  <si>
    <t>Cash Outflow Date 8</t>
  </si>
  <si>
    <t>Cash Outflow Amount 8</t>
  </si>
  <si>
    <t>Cash Outflow Date 9</t>
  </si>
  <si>
    <t>Cash Outflow Amount 9</t>
  </si>
  <si>
    <t>If additional cash inflow entries are required, please unhide columns for more cash inflow input sections</t>
  </si>
  <si>
    <t>If additional cash outflow entries are required, please unhide columns for more cash outflow input sections</t>
  </si>
  <si>
    <t>A yellow highlight denotes a field which requires manual input</t>
  </si>
  <si>
    <t>If there is more than one cash inflow/outflow in any given month please input only one cash inflow/outflow per section, and any additional inflows/outflows should be put in the additional sections to the right.</t>
  </si>
  <si>
    <t>Performance Review % Return Calculation Schedule</t>
  </si>
  <si>
    <r>
      <t xml:space="preserve">Cash </t>
    </r>
    <r>
      <rPr>
        <b/>
        <u/>
        <sz val="11"/>
        <rFont val="Calibri"/>
        <family val="2"/>
        <scheme val="minor"/>
      </rPr>
      <t>Inflow</t>
    </r>
    <r>
      <rPr>
        <b/>
        <sz val="11"/>
        <rFont val="Calibri"/>
        <family val="2"/>
        <scheme val="minor"/>
      </rPr>
      <t xml:space="preserve"> Section - Input Only 1 Transaction Per Month</t>
    </r>
  </si>
  <si>
    <r>
      <t xml:space="preserve">Cash </t>
    </r>
    <r>
      <rPr>
        <b/>
        <u/>
        <sz val="11"/>
        <rFont val="Calibri"/>
        <family val="2"/>
        <scheme val="minor"/>
      </rPr>
      <t>Outflow</t>
    </r>
    <r>
      <rPr>
        <b/>
        <sz val="11"/>
        <rFont val="Calibri"/>
        <family val="2"/>
        <scheme val="minor"/>
      </rPr>
      <t xml:space="preserve"> Section - Input Only 1 Transaction Per Month</t>
    </r>
  </si>
  <si>
    <t>1-Year</t>
  </si>
  <si>
    <t>Return*</t>
  </si>
  <si>
    <t>* The rolling 1-year return represents returns from the date listed to one year prior.</t>
  </si>
  <si>
    <t>1-Year Rolling Return</t>
  </si>
  <si>
    <t>YTD Return (1/1/11-10/31/11)</t>
  </si>
  <si>
    <t>3-Yr Total Return (1/1/09-12/31/11)</t>
  </si>
  <si>
    <t>3-Yr Annualized Returns (in the period 1/1/09-12/31/11)</t>
  </si>
  <si>
    <t>Since Inception (Cumulative) (1/1/08-12/31/11)</t>
  </si>
  <si>
    <t>YTD Return (1/1/11-12/31/11)</t>
  </si>
  <si>
    <t>Mangement Fees</t>
  </si>
  <si>
    <t>Mangement Fee Rate Per Annum</t>
  </si>
  <si>
    <t>Management Fee Payment Timing</t>
  </si>
  <si>
    <t>Monthly in advance</t>
  </si>
  <si>
    <t>Monthly in arrears</t>
  </si>
  <si>
    <t>Quarterly in advance</t>
  </si>
  <si>
    <t>Quarterly in arrears</t>
  </si>
  <si>
    <t>Copy and Paste One of the Following:</t>
  </si>
  <si>
    <t>Mangement Fee Section</t>
  </si>
  <si>
    <t>Effective Date</t>
  </si>
  <si>
    <t>/</t>
  </si>
  <si>
    <t>Day of the month to apply to mgmt fee weighting</t>
  </si>
  <si>
    <t>Month Mgmt Fee Applies to</t>
  </si>
  <si>
    <t>Year</t>
  </si>
  <si>
    <t>FOR THE PERIOD JANUARY 1, 2008 THROUGH DECEMBER 31, 2011</t>
  </si>
  <si>
    <t>Average Period Returns for the Period January 1, 2008 through December 31, 2011</t>
  </si>
  <si>
    <t>COMPANY NAME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</si>
</sst>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0%_);\(0.00\)%;0.00%_)"/>
    <numFmt numFmtId="168" formatCode="0.000%"/>
    <numFmt numFmtId="169" formatCode="_(* #,##0_);_(* \(#,##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2"/>
    </font>
    <font>
      <b/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1" fillId="0" borderId="0" applyFont="0" applyFill="0" applyBorder="0" applyAlignment="0" applyProtection="0"/>
    <xf numFmtId="49" fontId="12" fillId="0" borderId="0">
      <alignment horizontal="center"/>
    </xf>
    <xf numFmtId="0" fontId="2" fillId="0" borderId="0"/>
    <xf numFmtId="9" fontId="2" fillId="0" borderId="0" applyFont="0" applyFill="0" applyBorder="0" applyAlignment="0" applyProtection="0"/>
    <xf numFmtId="49" fontId="13" fillId="0" borderId="0">
      <alignment horizontal="center"/>
    </xf>
    <xf numFmtId="49" fontId="13" fillId="0" borderId="1">
      <alignment horizontal="center"/>
    </xf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31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6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/>
    <xf numFmtId="10" fontId="8" fillId="0" borderId="0" xfId="0" applyNumberFormat="1" applyFont="1" applyBorder="1"/>
    <xf numFmtId="167" fontId="8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right" vertical="center"/>
    </xf>
    <xf numFmtId="168" fontId="8" fillId="0" borderId="0" xfId="0" applyNumberFormat="1" applyFont="1" applyBorder="1"/>
    <xf numFmtId="14" fontId="8" fillId="0" borderId="0" xfId="0" applyNumberFormat="1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12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10" fontId="9" fillId="0" borderId="0" xfId="4" applyNumberFormat="1" applyFont="1" applyBorder="1" applyAlignment="1">
      <alignment vertical="center"/>
    </xf>
    <xf numFmtId="167" fontId="9" fillId="0" borderId="0" xfId="0" applyNumberFormat="1" applyFont="1" applyBorder="1" applyAlignment="1">
      <alignment vertical="center"/>
    </xf>
    <xf numFmtId="10" fontId="9" fillId="0" borderId="0" xfId="4" applyNumberFormat="1" applyFont="1" applyBorder="1" applyAlignment="1">
      <alignment horizontal="center" vertical="center"/>
    </xf>
    <xf numFmtId="10" fontId="10" fillId="0" borderId="0" xfId="4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167" fontId="9" fillId="0" borderId="0" xfId="4" applyNumberFormat="1" applyFont="1" applyAlignment="1" applyProtection="1">
      <alignment vertical="center"/>
      <protection locked="0"/>
    </xf>
    <xf numFmtId="167" fontId="9" fillId="0" borderId="0" xfId="0" applyNumberFormat="1" applyFont="1" applyAlignment="1">
      <alignment vertical="center"/>
    </xf>
    <xf numFmtId="0" fontId="9" fillId="0" borderId="0" xfId="0" applyFont="1"/>
    <xf numFmtId="10" fontId="9" fillId="0" borderId="0" xfId="4" applyNumberFormat="1" applyFont="1" applyBorder="1" applyAlignment="1" applyProtection="1">
      <alignment vertical="center"/>
      <protection locked="0"/>
    </xf>
    <xf numFmtId="167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Border="1"/>
    <xf numFmtId="49" fontId="14" fillId="0" borderId="0" xfId="6" applyFont="1" applyBorder="1">
      <alignment horizontal="center"/>
    </xf>
    <xf numFmtId="14" fontId="9" fillId="0" borderId="0" xfId="3" applyNumberFormat="1" applyFont="1" applyBorder="1" applyAlignment="1">
      <alignment horizontal="center" vertical="center"/>
    </xf>
    <xf numFmtId="14" fontId="9" fillId="0" borderId="0" xfId="3" applyNumberFormat="1" applyFont="1" applyBorder="1" applyAlignment="1">
      <alignment horizontal="center" vertical="center"/>
    </xf>
    <xf numFmtId="14" fontId="9" fillId="0" borderId="0" xfId="3" applyNumberFormat="1" applyFont="1" applyBorder="1" applyAlignment="1">
      <alignment horizontal="center" vertical="center"/>
    </xf>
    <xf numFmtId="10" fontId="9" fillId="0" borderId="0" xfId="4" applyNumberFormat="1" applyFont="1" applyBorder="1" applyAlignment="1">
      <alignment vertical="center"/>
    </xf>
    <xf numFmtId="10" fontId="9" fillId="0" borderId="0" xfId="4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4" borderId="15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3" fontId="17" fillId="3" borderId="10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6" fontId="16" fillId="0" borderId="7" xfId="0" applyNumberFormat="1" applyFont="1" applyBorder="1" applyAlignment="1">
      <alignment horizontal="center" vertical="center" wrapText="1"/>
    </xf>
    <xf numFmtId="6" fontId="16" fillId="0" borderId="0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4" borderId="1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17" fillId="2" borderId="0" xfId="0" applyNumberFormat="1" applyFont="1" applyFill="1" applyBorder="1" applyAlignment="1" applyProtection="1">
      <alignment horizontal="center"/>
      <protection locked="0"/>
    </xf>
    <xf numFmtId="164" fontId="17" fillId="2" borderId="6" xfId="0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Border="1" applyAlignment="1">
      <alignment horizontal="center"/>
    </xf>
    <xf numFmtId="10" fontId="18" fillId="0" borderId="5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0" fontId="16" fillId="0" borderId="0" xfId="4" applyNumberFormat="1" applyFont="1" applyBorder="1" applyAlignment="1">
      <alignment horizontal="center"/>
    </xf>
    <xf numFmtId="10" fontId="18" fillId="0" borderId="6" xfId="4" applyNumberFormat="1" applyFont="1" applyFill="1" applyBorder="1" applyAlignment="1">
      <alignment horizontal="center"/>
    </xf>
    <xf numFmtId="10" fontId="18" fillId="0" borderId="0" xfId="4" applyNumberFormat="1" applyFont="1" applyBorder="1" applyAlignment="1">
      <alignment horizontal="center"/>
    </xf>
    <xf numFmtId="164" fontId="18" fillId="0" borderId="5" xfId="4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10" fontId="18" fillId="0" borderId="8" xfId="4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" fontId="17" fillId="2" borderId="0" xfId="0" applyNumberFormat="1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>
      <alignment horizontal="center"/>
    </xf>
    <xf numFmtId="169" fontId="17" fillId="0" borderId="0" xfId="1" applyNumberFormat="1" applyFont="1" applyFill="1" applyBorder="1" applyAlignment="1">
      <alignment horizontal="center"/>
    </xf>
    <xf numFmtId="166" fontId="17" fillId="0" borderId="0" xfId="4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Border="1" applyAlignment="1">
      <alignment horizontal="center"/>
    </xf>
    <xf numFmtId="10" fontId="16" fillId="0" borderId="0" xfId="4" applyNumberFormat="1" applyFont="1" applyFill="1" applyBorder="1" applyAlignment="1">
      <alignment horizontal="center"/>
    </xf>
    <xf numFmtId="14" fontId="17" fillId="2" borderId="0" xfId="0" applyNumberFormat="1" applyFont="1" applyFill="1" applyBorder="1" applyAlignment="1" applyProtection="1">
      <alignment horizontal="center"/>
      <protection locked="0"/>
    </xf>
    <xf numFmtId="166" fontId="17" fillId="3" borderId="15" xfId="4" applyNumberFormat="1" applyFont="1" applyFill="1" applyBorder="1" applyAlignment="1">
      <alignment horizontal="center"/>
    </xf>
    <xf numFmtId="166" fontId="17" fillId="4" borderId="15" xfId="4" applyNumberFormat="1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Border="1" applyAlignment="1">
      <alignment horizontal="center"/>
    </xf>
    <xf numFmtId="10" fontId="18" fillId="0" borderId="6" xfId="4" applyNumberFormat="1" applyFont="1" applyBorder="1" applyAlignment="1">
      <alignment horizontal="center"/>
    </xf>
    <xf numFmtId="10" fontId="18" fillId="0" borderId="8" xfId="4" applyNumberFormat="1" applyFont="1" applyBorder="1" applyAlignment="1">
      <alignment horizontal="center"/>
    </xf>
    <xf numFmtId="10" fontId="16" fillId="0" borderId="6" xfId="4" applyNumberFormat="1" applyFont="1" applyBorder="1" applyAlignment="1">
      <alignment horizontal="center"/>
    </xf>
    <xf numFmtId="164" fontId="20" fillId="0" borderId="6" xfId="4" applyNumberFormat="1" applyFont="1" applyBorder="1" applyAlignment="1" applyProtection="1">
      <alignment horizontal="center"/>
      <protection locked="0"/>
    </xf>
    <xf numFmtId="164" fontId="20" fillId="0" borderId="0" xfId="4" applyNumberFormat="1" applyFont="1" applyBorder="1" applyAlignment="1">
      <alignment horizontal="center"/>
    </xf>
    <xf numFmtId="164" fontId="20" fillId="0" borderId="5" xfId="4" applyNumberFormat="1" applyFont="1" applyFill="1" applyBorder="1" applyAlignment="1">
      <alignment horizontal="center"/>
    </xf>
    <xf numFmtId="10" fontId="20" fillId="0" borderId="0" xfId="4" applyNumberFormat="1" applyFont="1" applyBorder="1" applyAlignment="1">
      <alignment horizontal="center"/>
    </xf>
    <xf numFmtId="164" fontId="18" fillId="0" borderId="5" xfId="4" applyNumberFormat="1" applyFont="1" applyBorder="1" applyAlignment="1">
      <alignment horizontal="center"/>
    </xf>
    <xf numFmtId="164" fontId="20" fillId="0" borderId="5" xfId="0" applyNumberFormat="1" applyFont="1" applyFill="1" applyBorder="1" applyAlignment="1">
      <alignment horizontal="center"/>
    </xf>
    <xf numFmtId="164" fontId="20" fillId="0" borderId="6" xfId="0" applyNumberFormat="1" applyFont="1" applyFill="1" applyBorder="1" applyAlignment="1">
      <alignment horizontal="center"/>
    </xf>
    <xf numFmtId="14" fontId="17" fillId="0" borderId="0" xfId="0" applyNumberFormat="1" applyFont="1" applyFill="1" applyBorder="1" applyAlignment="1" applyProtection="1">
      <alignment horizontal="center"/>
      <protection locked="0"/>
    </xf>
    <xf numFmtId="166" fontId="17" fillId="0" borderId="0" xfId="4" applyNumberFormat="1" applyFont="1" applyBorder="1" applyAlignment="1">
      <alignment horizontal="center"/>
    </xf>
    <xf numFmtId="164" fontId="17" fillId="0" borderId="6" xfId="0" applyNumberFormat="1" applyFont="1" applyBorder="1" applyAlignment="1" applyProtection="1">
      <alignment horizontal="center"/>
      <protection locked="0"/>
    </xf>
    <xf numFmtId="164" fontId="17" fillId="0" borderId="0" xfId="4" applyNumberFormat="1" applyFont="1" applyBorder="1" applyAlignment="1">
      <alignment horizontal="center"/>
    </xf>
    <xf numFmtId="10" fontId="17" fillId="0" borderId="0" xfId="4" applyNumberFormat="1" applyFont="1" applyBorder="1" applyAlignment="1">
      <alignment horizontal="center"/>
    </xf>
    <xf numFmtId="0" fontId="17" fillId="0" borderId="0" xfId="4" applyNumberFormat="1" applyFont="1" applyFill="1" applyBorder="1" applyAlignment="1">
      <alignment horizontal="center"/>
    </xf>
    <xf numFmtId="0" fontId="17" fillId="0" borderId="0" xfId="4" applyNumberFormat="1" applyFont="1" applyBorder="1" applyAlignment="1">
      <alignment horizontal="center"/>
    </xf>
    <xf numFmtId="10" fontId="20" fillId="0" borderId="5" xfId="4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164" fontId="20" fillId="0" borderId="6" xfId="0" applyNumberFormat="1" applyFont="1" applyBorder="1" applyAlignment="1" applyProtection="1">
      <alignment horizontal="center"/>
      <protection locked="0"/>
    </xf>
    <xf numFmtId="164" fontId="20" fillId="0" borderId="0" xfId="0" applyNumberFormat="1" applyFont="1" applyBorder="1" applyAlignment="1">
      <alignment horizontal="center"/>
    </xf>
    <xf numFmtId="10" fontId="16" fillId="0" borderId="6" xfId="4" applyNumberFormat="1" applyFont="1" applyFill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3" applyFont="1" applyFill="1" applyBorder="1" applyAlignment="1">
      <alignment horizontal="center"/>
    </xf>
    <xf numFmtId="164" fontId="17" fillId="0" borderId="0" xfId="3" applyNumberFormat="1" applyFont="1" applyFill="1" applyBorder="1" applyAlignment="1">
      <alignment horizontal="center"/>
    </xf>
    <xf numFmtId="165" fontId="17" fillId="0" borderId="0" xfId="3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vertical="center"/>
    </xf>
    <xf numFmtId="10" fontId="9" fillId="0" borderId="0" xfId="4" applyNumberFormat="1" applyFont="1" applyFill="1" applyBorder="1" applyAlignment="1" applyProtection="1">
      <alignment vertical="center"/>
      <protection locked="0"/>
    </xf>
    <xf numFmtId="10" fontId="9" fillId="0" borderId="0" xfId="4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0" fontId="9" fillId="0" borderId="0" xfId="4" applyNumberFormat="1" applyFont="1" applyBorder="1" applyAlignment="1">
      <alignment horizontal="center" vertical="center"/>
    </xf>
    <xf numFmtId="14" fontId="9" fillId="0" borderId="0" xfId="0" applyNumberFormat="1" applyFont="1" applyFill="1" applyAlignment="1">
      <alignment horizontal="left" vertical="center"/>
    </xf>
    <xf numFmtId="14" fontId="9" fillId="0" borderId="0" xfId="0" applyNumberFormat="1" applyFont="1" applyFill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14" fillId="0" borderId="0" xfId="6" applyFont="1" applyFill="1" applyBorder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6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0" fontId="8" fillId="0" borderId="0" xfId="0" applyNumberFormat="1" applyFont="1" applyFill="1" applyBorder="1"/>
    <xf numFmtId="0" fontId="8" fillId="0" borderId="0" xfId="0" applyFont="1" applyFill="1"/>
    <xf numFmtId="10" fontId="20" fillId="0" borderId="6" xfId="4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6" fontId="9" fillId="0" borderId="0" xfId="0" applyNumberFormat="1" applyFont="1" applyFill="1" applyBorder="1"/>
    <xf numFmtId="167" fontId="9" fillId="0" borderId="0" xfId="4" applyNumberFormat="1" applyFont="1" applyFill="1" applyAlignment="1" applyProtection="1">
      <alignment vertical="center"/>
      <protection locked="0"/>
    </xf>
    <xf numFmtId="167" fontId="9" fillId="0" borderId="0" xfId="0" applyNumberFormat="1" applyFont="1" applyFill="1" applyAlignment="1">
      <alignment vertical="center"/>
    </xf>
    <xf numFmtId="0" fontId="9" fillId="0" borderId="0" xfId="0" applyFont="1" applyFill="1"/>
    <xf numFmtId="9" fontId="9" fillId="0" borderId="0" xfId="4" applyFont="1" applyFill="1" applyAlignment="1" applyProtection="1">
      <alignment vertical="center"/>
      <protection locked="0"/>
    </xf>
    <xf numFmtId="10" fontId="9" fillId="0" borderId="0" xfId="0" applyNumberFormat="1" applyFont="1" applyFill="1" applyAlignment="1">
      <alignment vertical="center"/>
    </xf>
    <xf numFmtId="10" fontId="10" fillId="0" borderId="0" xfId="4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/>
    <xf numFmtId="0" fontId="6" fillId="0" borderId="0" xfId="0" applyFont="1" applyBorder="1" applyAlignment="1">
      <alignment horizontal="left" vertical="center"/>
    </xf>
    <xf numFmtId="14" fontId="17" fillId="2" borderId="5" xfId="0" quotePrefix="1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quotePrefix="1" applyFont="1"/>
    <xf numFmtId="169" fontId="17" fillId="0" borderId="0" xfId="1" applyNumberFormat="1" applyFont="1" applyFill="1"/>
    <xf numFmtId="1" fontId="17" fillId="0" borderId="0" xfId="1" applyNumberFormat="1" applyFont="1"/>
    <xf numFmtId="43" fontId="17" fillId="0" borderId="0" xfId="1" applyFont="1" applyFill="1" applyBorder="1" applyAlignment="1" applyProtection="1">
      <alignment horizontal="center"/>
      <protection locked="0"/>
    </xf>
    <xf numFmtId="0" fontId="16" fillId="9" borderId="2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164" fontId="17" fillId="9" borderId="3" xfId="0" applyNumberFormat="1" applyFont="1" applyFill="1" applyBorder="1" applyAlignment="1">
      <alignment horizontal="center" vertical="center" wrapText="1"/>
    </xf>
    <xf numFmtId="3" fontId="17" fillId="9" borderId="3" xfId="0" applyNumberFormat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164" fontId="17" fillId="7" borderId="3" xfId="0" applyNumberFormat="1" applyFont="1" applyFill="1" applyBorder="1" applyAlignment="1">
      <alignment horizontal="center" vertical="center" wrapText="1"/>
    </xf>
    <xf numFmtId="3" fontId="17" fillId="7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6" fontId="17" fillId="2" borderId="0" xfId="4" applyNumberFormat="1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14" fontId="17" fillId="0" borderId="5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0" fontId="17" fillId="0" borderId="0" xfId="4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168" fontId="16" fillId="0" borderId="0" xfId="4" applyNumberFormat="1" applyFont="1" applyFill="1" applyBorder="1" applyAlignment="1">
      <alignment horizontal="center"/>
    </xf>
    <xf numFmtId="0" fontId="17" fillId="0" borderId="0" xfId="3" applyFont="1" applyFill="1" applyBorder="1"/>
    <xf numFmtId="0" fontId="17" fillId="3" borderId="0" xfId="0" applyFont="1" applyFill="1" applyProtection="1">
      <protection locked="0"/>
    </xf>
    <xf numFmtId="0" fontId="6" fillId="0" borderId="12" xfId="0" applyFont="1" applyBorder="1" applyAlignment="1">
      <alignment horizontal="center" vertical="center"/>
    </xf>
    <xf numFmtId="49" fontId="14" fillId="0" borderId="0" xfId="6" applyFont="1" applyFill="1" applyBorder="1" applyProtection="1">
      <alignment horizontal="center"/>
      <protection locked="0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3" fontId="16" fillId="5" borderId="2" xfId="0" applyNumberFormat="1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center" vertical="center" wrapText="1"/>
    </xf>
    <xf numFmtId="3" fontId="16" fillId="5" borderId="4" xfId="0" applyNumberFormat="1" applyFont="1" applyFill="1" applyBorder="1" applyAlignment="1">
      <alignment horizontal="center" vertical="center" wrapText="1"/>
    </xf>
    <xf numFmtId="3" fontId="16" fillId="5" borderId="5" xfId="0" applyNumberFormat="1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3" fontId="16" fillId="5" borderId="6" xfId="0" applyNumberFormat="1" applyFont="1" applyFill="1" applyBorder="1" applyAlignment="1">
      <alignment horizontal="center" vertical="center" wrapText="1"/>
    </xf>
    <xf numFmtId="3" fontId="16" fillId="5" borderId="17" xfId="0" applyNumberFormat="1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3" fontId="16" fillId="5" borderId="18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14" fillId="2" borderId="1" xfId="6" applyFont="1" applyFill="1" applyProtection="1">
      <alignment horizontal="center"/>
      <protection locked="0"/>
    </xf>
    <xf numFmtId="49" fontId="15" fillId="2" borderId="0" xfId="2" applyFont="1" applyFill="1" applyProtection="1">
      <alignment horizontal="center"/>
      <protection locked="0"/>
    </xf>
    <xf numFmtId="49" fontId="14" fillId="0" borderId="1" xfId="6" applyFont="1">
      <alignment horizontal="center"/>
    </xf>
    <xf numFmtId="0" fontId="6" fillId="0" borderId="12" xfId="0" applyFont="1" applyBorder="1" applyAlignment="1">
      <alignment horizontal="center" vertical="center"/>
    </xf>
    <xf numFmtId="49" fontId="14" fillId="2" borderId="1" xfId="6" applyFont="1" applyFill="1" applyBorder="1" applyProtection="1">
      <alignment horizontal="center"/>
      <protection locked="0"/>
    </xf>
    <xf numFmtId="49" fontId="14" fillId="0" borderId="0" xfId="5" applyFont="1">
      <alignment horizontal="center"/>
    </xf>
  </cellXfs>
  <cellStyles count="13">
    <cellStyle name="Comma" xfId="1" builtinId="3"/>
    <cellStyle name="Comma 2" xfId="9"/>
    <cellStyle name="Company Name" xfId="2"/>
    <cellStyle name="Currency 2" xfId="7"/>
    <cellStyle name="Currency 3" xfId="10"/>
    <cellStyle name="Normal" xfId="0" builtinId="0"/>
    <cellStyle name="Normal 2" xfId="3"/>
    <cellStyle name="Normal 2 2" xfId="12"/>
    <cellStyle name="Normal 3" xfId="8"/>
    <cellStyle name="Percent" xfId="4" builtinId="5"/>
    <cellStyle name="Percent 2" xfId="11"/>
    <cellStyle name="Statement" xfId="5"/>
    <cellStyle name="Title - Year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144</xdr:col>
      <xdr:colOff>571502</xdr:colOff>
      <xdr:row>1</xdr:row>
      <xdr:rowOff>38099</xdr:rowOff>
    </xdr:from>
    <xdr:to>
      <xdr:col>153</xdr:col>
      <xdr:colOff>609600</xdr:colOff>
      <xdr:row>3</xdr:row>
      <xdr:rowOff>142873</xdr:rowOff>
    </xdr:to>
    <xdr:cxnSp macro="">
      <xdr:nvCxnSpPr>
        <xdr:cNvPr id="197" name="Straight Arrow Connector 196"/>
        <xdr:cNvCxnSpPr/>
      </xdr:nvCxnSpPr>
      <xdr:spPr>
        <a:xfrm rot="10800000" flipV="1">
          <a:off x="53511452" y="228599"/>
          <a:ext cx="1695448" cy="6095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A134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83" sqref="C83"/>
    </sheetView>
  </sheetViews>
  <sheetFormatPr defaultRowHeight="15"/>
  <cols>
    <col min="1" max="1" width="20.28515625" style="82" customWidth="1"/>
    <col min="2" max="2" width="18.5703125" style="82" customWidth="1"/>
    <col min="3" max="3" width="14.140625" style="82" customWidth="1"/>
    <col min="4" max="4" width="3.42578125" style="82" customWidth="1"/>
    <col min="5" max="5" width="10.85546875" style="183" customWidth="1"/>
    <col min="6" max="6" width="15.5703125" style="82" customWidth="1"/>
    <col min="7" max="7" width="15.5703125" style="56" customWidth="1"/>
    <col min="8" max="8" width="15.7109375" style="82" customWidth="1"/>
    <col min="9" max="9" width="11" style="82" customWidth="1"/>
    <col min="10" max="10" width="9.140625" style="82" customWidth="1"/>
    <col min="11" max="11" width="15.85546875" style="82" customWidth="1"/>
    <col min="12" max="12" width="17.28515625" style="82" customWidth="1"/>
    <col min="13" max="13" width="13.28515625" style="82" customWidth="1"/>
    <col min="14" max="14" width="15.7109375" style="82" customWidth="1"/>
    <col min="15" max="15" width="11.7109375" style="56" customWidth="1"/>
    <col min="16" max="16" width="15.5703125" style="82" customWidth="1"/>
    <col min="17" max="17" width="10.7109375" style="82" customWidth="1"/>
    <col min="18" max="18" width="4.85546875" style="82" customWidth="1"/>
    <col min="19" max="19" width="12.42578125" style="82" customWidth="1"/>
    <col min="20" max="20" width="6.42578125" style="82" customWidth="1"/>
    <col min="21" max="21" width="13.7109375" style="82" customWidth="1"/>
    <col min="22" max="22" width="15.140625" style="82" customWidth="1"/>
    <col min="23" max="23" width="13.28515625" style="82" customWidth="1"/>
    <col min="24" max="24" width="12.5703125" style="97" customWidth="1"/>
    <col min="25" max="25" width="11.28515625" style="93" customWidth="1"/>
    <col min="26" max="26" width="10.42578125" style="93" customWidth="1"/>
    <col min="27" max="27" width="11.28515625" style="93" customWidth="1"/>
    <col min="28" max="28" width="1.5703125" style="93" customWidth="1"/>
    <col min="29" max="29" width="11.28515625" style="82" customWidth="1"/>
    <col min="30" max="30" width="11.28515625" style="97" customWidth="1"/>
    <col min="31" max="31" width="11.42578125" style="93" customWidth="1"/>
    <col min="32" max="32" width="8" style="93" customWidth="1"/>
    <col min="33" max="33" width="11.28515625" style="93" customWidth="1"/>
    <col min="34" max="34" width="1.5703125" style="93" customWidth="1"/>
    <col min="35" max="35" width="11.28515625" style="82" customWidth="1"/>
    <col min="36" max="36" width="11.28515625" style="97" customWidth="1"/>
    <col min="37" max="37" width="11.28515625" style="93" customWidth="1"/>
    <col min="38" max="38" width="8.28515625" style="93" customWidth="1"/>
    <col min="39" max="39" width="11.28515625" style="93" customWidth="1"/>
    <col min="40" max="40" width="1.5703125" style="93" customWidth="1"/>
    <col min="41" max="41" width="11.28515625" style="82" customWidth="1"/>
    <col min="42" max="42" width="11.28515625" style="97" customWidth="1"/>
    <col min="43" max="43" width="11.28515625" style="93" customWidth="1"/>
    <col min="44" max="44" width="8.28515625" style="93" customWidth="1"/>
    <col min="45" max="45" width="11.28515625" style="93" customWidth="1"/>
    <col min="46" max="46" width="1.5703125" style="93" hidden="1" customWidth="1"/>
    <col min="47" max="47" width="10.5703125" style="82" hidden="1" customWidth="1"/>
    <col min="48" max="48" width="11.28515625" style="97" hidden="1" customWidth="1"/>
    <col min="49" max="49" width="11.28515625" style="93" hidden="1" customWidth="1"/>
    <col min="50" max="50" width="8.28515625" style="93" hidden="1" customWidth="1"/>
    <col min="51" max="51" width="11.28515625" style="93" hidden="1" customWidth="1"/>
    <col min="52" max="52" width="1.5703125" style="93" hidden="1" customWidth="1"/>
    <col min="53" max="53" width="10.5703125" style="82" hidden="1" customWidth="1"/>
    <col min="54" max="54" width="11.28515625" style="97" hidden="1" customWidth="1"/>
    <col min="55" max="55" width="11.28515625" style="93" hidden="1" customWidth="1"/>
    <col min="56" max="56" width="8.28515625" style="93" hidden="1" customWidth="1"/>
    <col min="57" max="57" width="11.28515625" style="93" hidden="1" customWidth="1"/>
    <col min="58" max="58" width="1.5703125" style="93" hidden="1" customWidth="1"/>
    <col min="59" max="59" width="10.5703125" style="82" hidden="1" customWidth="1"/>
    <col min="60" max="60" width="11.28515625" style="97" hidden="1" customWidth="1"/>
    <col min="61" max="61" width="11.28515625" style="93" hidden="1" customWidth="1"/>
    <col min="62" max="62" width="8.28515625" style="93" hidden="1" customWidth="1"/>
    <col min="63" max="63" width="11.28515625" style="93" hidden="1" customWidth="1"/>
    <col min="64" max="64" width="1.5703125" style="93" hidden="1" customWidth="1"/>
    <col min="65" max="65" width="10.5703125" style="82" hidden="1" customWidth="1"/>
    <col min="66" max="66" width="11.28515625" style="97" hidden="1" customWidth="1"/>
    <col min="67" max="67" width="11.28515625" style="93" hidden="1" customWidth="1"/>
    <col min="68" max="68" width="8.28515625" style="93" hidden="1" customWidth="1"/>
    <col min="69" max="69" width="11.28515625" style="93" hidden="1" customWidth="1"/>
    <col min="70" max="70" width="1.5703125" style="93" hidden="1" customWidth="1"/>
    <col min="71" max="71" width="10.5703125" style="82" hidden="1" customWidth="1"/>
    <col min="72" max="72" width="11.28515625" style="97" hidden="1" customWidth="1"/>
    <col min="73" max="73" width="11.28515625" style="93" hidden="1" customWidth="1"/>
    <col min="74" max="74" width="8.28515625" style="93" hidden="1" customWidth="1"/>
    <col min="75" max="75" width="11.28515625" style="93" hidden="1" customWidth="1"/>
    <col min="76" max="76" width="1.5703125" style="93" hidden="1" customWidth="1"/>
    <col min="77" max="77" width="10.5703125" style="82" hidden="1" customWidth="1"/>
    <col min="78" max="78" width="11.28515625" style="97" hidden="1" customWidth="1"/>
    <col min="79" max="79" width="11.28515625" style="93" hidden="1" customWidth="1"/>
    <col min="80" max="80" width="8.28515625" style="93" hidden="1" customWidth="1"/>
    <col min="81" max="81" width="11.28515625" style="93" hidden="1" customWidth="1"/>
    <col min="82" max="82" width="1.7109375" style="93" hidden="1" customWidth="1"/>
    <col min="83" max="83" width="3.85546875" style="93" customWidth="1"/>
    <col min="84" max="84" width="1.5703125" style="93" customWidth="1"/>
    <col min="85" max="85" width="12.28515625" style="82" customWidth="1"/>
    <col min="86" max="86" width="12.7109375" style="97" customWidth="1"/>
    <col min="87" max="87" width="11.28515625" style="93" customWidth="1"/>
    <col min="88" max="88" width="10.42578125" style="93" customWidth="1"/>
    <col min="89" max="89" width="12.85546875" style="93" customWidth="1"/>
    <col min="90" max="90" width="1.5703125" style="93" customWidth="1"/>
    <col min="91" max="91" width="12.28515625" style="82" customWidth="1"/>
    <col min="92" max="92" width="11.28515625" style="97" customWidth="1"/>
    <col min="93" max="93" width="11.28515625" style="93" customWidth="1"/>
    <col min="94" max="94" width="10.42578125" style="93" customWidth="1"/>
    <col min="95" max="95" width="12.85546875" style="93" customWidth="1"/>
    <col min="96" max="96" width="1.5703125" style="93" customWidth="1"/>
    <col min="97" max="97" width="10.5703125" style="82" customWidth="1"/>
    <col min="98" max="98" width="11.28515625" style="97" customWidth="1"/>
    <col min="99" max="99" width="11.28515625" style="93" customWidth="1"/>
    <col min="100" max="100" width="10.42578125" style="93" customWidth="1"/>
    <col min="101" max="101" width="12.85546875" style="93" customWidth="1"/>
    <col min="102" max="102" width="1.5703125" style="93" customWidth="1"/>
    <col min="103" max="103" width="10.5703125" style="82" customWidth="1"/>
    <col min="104" max="104" width="11.28515625" style="97" customWidth="1"/>
    <col min="105" max="105" width="11.28515625" style="93" customWidth="1"/>
    <col min="106" max="106" width="10.42578125" style="93" customWidth="1"/>
    <col min="107" max="107" width="12.85546875" style="93" customWidth="1"/>
    <col min="108" max="108" width="1.5703125" style="93" hidden="1" customWidth="1"/>
    <col min="109" max="109" width="10.5703125" style="82" hidden="1" customWidth="1"/>
    <col min="110" max="110" width="11.28515625" style="97" hidden="1" customWidth="1"/>
    <col min="111" max="111" width="11.28515625" style="93" hidden="1" customWidth="1"/>
    <col min="112" max="112" width="10.42578125" style="93" hidden="1" customWidth="1"/>
    <col min="113" max="113" width="12.85546875" style="93" hidden="1" customWidth="1"/>
    <col min="114" max="114" width="1.5703125" style="93" hidden="1" customWidth="1"/>
    <col min="115" max="115" width="10.5703125" style="82" hidden="1" customWidth="1"/>
    <col min="116" max="116" width="11.28515625" style="97" hidden="1" customWidth="1"/>
    <col min="117" max="117" width="11.28515625" style="93" hidden="1" customWidth="1"/>
    <col min="118" max="118" width="10.42578125" style="93" hidden="1" customWidth="1"/>
    <col min="119" max="119" width="12.85546875" style="93" hidden="1" customWidth="1"/>
    <col min="120" max="120" width="1.5703125" style="93" hidden="1" customWidth="1"/>
    <col min="121" max="121" width="10.5703125" style="82" hidden="1" customWidth="1"/>
    <col min="122" max="122" width="11.28515625" style="97" hidden="1" customWidth="1"/>
    <col min="123" max="123" width="11.28515625" style="93" hidden="1" customWidth="1"/>
    <col min="124" max="124" width="10.42578125" style="93" hidden="1" customWidth="1"/>
    <col min="125" max="125" width="12.85546875" style="93" hidden="1" customWidth="1"/>
    <col min="126" max="126" width="1.5703125" style="93" hidden="1" customWidth="1"/>
    <col min="127" max="127" width="10.5703125" style="82" hidden="1" customWidth="1"/>
    <col min="128" max="128" width="11.28515625" style="97" hidden="1" customWidth="1"/>
    <col min="129" max="129" width="11.28515625" style="93" hidden="1" customWidth="1"/>
    <col min="130" max="130" width="10.42578125" style="93" hidden="1" customWidth="1"/>
    <col min="131" max="131" width="12.85546875" style="93" hidden="1" customWidth="1"/>
    <col min="132" max="132" width="1.5703125" style="93" hidden="1" customWidth="1"/>
    <col min="133" max="133" width="10.5703125" style="82" hidden="1" customWidth="1"/>
    <col min="134" max="134" width="11.28515625" style="97" hidden="1" customWidth="1"/>
    <col min="135" max="135" width="11.28515625" style="93" hidden="1" customWidth="1"/>
    <col min="136" max="136" width="10.42578125" style="93" hidden="1" customWidth="1"/>
    <col min="137" max="137" width="12.85546875" style="93" hidden="1" customWidth="1"/>
    <col min="138" max="138" width="1.5703125" style="93" hidden="1" customWidth="1"/>
    <col min="139" max="139" width="1.5703125" style="93" customWidth="1"/>
    <col min="140" max="140" width="3.85546875" style="93" customWidth="1"/>
    <col min="141" max="141" width="1.5703125" style="93" customWidth="1"/>
    <col min="142" max="142" width="11.7109375" style="82" customWidth="1"/>
    <col min="143" max="143" width="12.5703125" style="97" customWidth="1"/>
    <col min="144" max="144" width="11.28515625" style="93" customWidth="1"/>
    <col min="145" max="145" width="10.42578125" style="93" customWidth="1"/>
    <col min="146" max="146" width="12.85546875" style="93" customWidth="1"/>
    <col min="147" max="147" width="1.5703125" style="93" customWidth="1"/>
    <col min="148" max="148" width="2.140625" style="184" hidden="1" customWidth="1"/>
    <col min="149" max="149" width="17.28515625" style="184" hidden="1" customWidth="1"/>
    <col min="150" max="150" width="20.140625" style="184" hidden="1" customWidth="1"/>
    <col min="151" max="151" width="3.42578125" style="184" hidden="1" customWidth="1"/>
    <col min="152" max="152" width="9.5703125" style="184" hidden="1" customWidth="1"/>
    <col min="153" max="153" width="0" style="184" hidden="1" customWidth="1"/>
    <col min="154" max="154" width="11.85546875" style="184" customWidth="1"/>
    <col min="155" max="155" width="22.42578125" style="184" bestFit="1" customWidth="1"/>
    <col min="156" max="16384" width="9.140625" style="184"/>
  </cols>
  <sheetData>
    <row r="1" spans="1:157" s="51" customFormat="1">
      <c r="A1" s="43" t="s">
        <v>79</v>
      </c>
      <c r="B1" s="44"/>
      <c r="C1" s="44"/>
      <c r="D1" s="44"/>
      <c r="E1" s="45"/>
      <c r="F1" s="44"/>
      <c r="G1" s="46"/>
      <c r="H1" s="44"/>
      <c r="I1" s="44"/>
      <c r="J1" s="44"/>
      <c r="K1" s="44"/>
      <c r="L1" s="47"/>
      <c r="M1" s="44"/>
      <c r="N1" s="44"/>
      <c r="O1" s="46"/>
      <c r="P1" s="44"/>
      <c r="Q1" s="44"/>
      <c r="R1" s="44"/>
      <c r="S1" s="44"/>
      <c r="T1" s="47"/>
      <c r="U1" s="44"/>
      <c r="V1" s="44"/>
      <c r="W1" s="193" t="s">
        <v>80</v>
      </c>
      <c r="X1" s="193"/>
      <c r="Y1" s="193"/>
      <c r="Z1" s="193"/>
      <c r="AA1" s="194"/>
      <c r="AB1" s="48"/>
      <c r="AC1" s="192" t="s">
        <v>80</v>
      </c>
      <c r="AD1" s="193"/>
      <c r="AE1" s="193"/>
      <c r="AF1" s="193"/>
      <c r="AG1" s="194"/>
      <c r="AH1" s="48"/>
      <c r="AI1" s="192" t="s">
        <v>80</v>
      </c>
      <c r="AJ1" s="193"/>
      <c r="AK1" s="193"/>
      <c r="AL1" s="193"/>
      <c r="AM1" s="194"/>
      <c r="AN1" s="48"/>
      <c r="AO1" s="192" t="s">
        <v>80</v>
      </c>
      <c r="AP1" s="193"/>
      <c r="AQ1" s="193"/>
      <c r="AR1" s="193"/>
      <c r="AS1" s="194"/>
      <c r="AT1" s="48"/>
      <c r="AU1" s="192" t="s">
        <v>80</v>
      </c>
      <c r="AV1" s="193"/>
      <c r="AW1" s="193"/>
      <c r="AX1" s="193"/>
      <c r="AY1" s="194"/>
      <c r="AZ1" s="48"/>
      <c r="BA1" s="192" t="s">
        <v>80</v>
      </c>
      <c r="BB1" s="193"/>
      <c r="BC1" s="193"/>
      <c r="BD1" s="193"/>
      <c r="BE1" s="194"/>
      <c r="BF1" s="48"/>
      <c r="BG1" s="192" t="s">
        <v>80</v>
      </c>
      <c r="BH1" s="193"/>
      <c r="BI1" s="193"/>
      <c r="BJ1" s="193"/>
      <c r="BK1" s="194"/>
      <c r="BL1" s="48"/>
      <c r="BM1" s="192" t="s">
        <v>80</v>
      </c>
      <c r="BN1" s="193"/>
      <c r="BO1" s="193"/>
      <c r="BP1" s="193"/>
      <c r="BQ1" s="194"/>
      <c r="BR1" s="48"/>
      <c r="BS1" s="192" t="s">
        <v>80</v>
      </c>
      <c r="BT1" s="193"/>
      <c r="BU1" s="193"/>
      <c r="BV1" s="193"/>
      <c r="BW1" s="194"/>
      <c r="BX1" s="48"/>
      <c r="BY1" s="192" t="s">
        <v>80</v>
      </c>
      <c r="BZ1" s="193"/>
      <c r="CA1" s="193"/>
      <c r="CB1" s="193"/>
      <c r="CC1" s="194"/>
      <c r="CD1" s="49"/>
      <c r="CE1" s="50"/>
      <c r="CF1" s="49"/>
      <c r="CG1" s="192" t="s">
        <v>81</v>
      </c>
      <c r="CH1" s="193"/>
      <c r="CI1" s="193"/>
      <c r="CJ1" s="193"/>
      <c r="CK1" s="194"/>
      <c r="CL1" s="48"/>
      <c r="CM1" s="192" t="s">
        <v>81</v>
      </c>
      <c r="CN1" s="193"/>
      <c r="CO1" s="193"/>
      <c r="CP1" s="193"/>
      <c r="CQ1" s="194"/>
      <c r="CR1" s="48"/>
      <c r="CS1" s="192" t="s">
        <v>81</v>
      </c>
      <c r="CT1" s="193"/>
      <c r="CU1" s="193"/>
      <c r="CV1" s="193"/>
      <c r="CW1" s="194"/>
      <c r="CX1" s="48"/>
      <c r="CY1" s="192" t="s">
        <v>81</v>
      </c>
      <c r="CZ1" s="193"/>
      <c r="DA1" s="193"/>
      <c r="DB1" s="193"/>
      <c r="DC1" s="194"/>
      <c r="DD1" s="48"/>
      <c r="DE1" s="192" t="s">
        <v>81</v>
      </c>
      <c r="DF1" s="193"/>
      <c r="DG1" s="193"/>
      <c r="DH1" s="193"/>
      <c r="DI1" s="194"/>
      <c r="DJ1" s="48"/>
      <c r="DK1" s="192" t="s">
        <v>81</v>
      </c>
      <c r="DL1" s="193"/>
      <c r="DM1" s="193"/>
      <c r="DN1" s="193"/>
      <c r="DO1" s="194"/>
      <c r="DP1" s="48"/>
      <c r="DQ1" s="192" t="s">
        <v>81</v>
      </c>
      <c r="DR1" s="193"/>
      <c r="DS1" s="193"/>
      <c r="DT1" s="193"/>
      <c r="DU1" s="194"/>
      <c r="DV1" s="48"/>
      <c r="DW1" s="192" t="s">
        <v>81</v>
      </c>
      <c r="DX1" s="193"/>
      <c r="DY1" s="193"/>
      <c r="DZ1" s="193"/>
      <c r="EA1" s="194"/>
      <c r="EB1" s="48"/>
      <c r="EC1" s="192" t="s">
        <v>81</v>
      </c>
      <c r="ED1" s="193"/>
      <c r="EE1" s="193"/>
      <c r="EF1" s="193"/>
      <c r="EG1" s="194"/>
      <c r="EH1" s="48"/>
      <c r="EI1" s="49"/>
      <c r="EJ1" s="50"/>
      <c r="EK1" s="49"/>
      <c r="EL1" s="192" t="s">
        <v>99</v>
      </c>
      <c r="EM1" s="193"/>
      <c r="EN1" s="193"/>
      <c r="EO1" s="193"/>
      <c r="EP1" s="194"/>
      <c r="EQ1" s="48"/>
      <c r="EY1" s="127" t="s">
        <v>98</v>
      </c>
      <c r="EZ1" s="189" t="s">
        <v>94</v>
      </c>
      <c r="FA1" s="189"/>
    </row>
    <row r="2" spans="1:157" s="51" customFormat="1" ht="18.75" customHeight="1" thickBot="1">
      <c r="A2" s="52"/>
      <c r="B2" s="44"/>
      <c r="C2" s="44"/>
      <c r="D2" s="44"/>
      <c r="E2" s="45"/>
      <c r="F2" s="44"/>
      <c r="G2" s="46"/>
      <c r="H2" s="44"/>
      <c r="I2" s="44"/>
      <c r="J2" s="44"/>
      <c r="K2" s="44"/>
      <c r="L2" s="47"/>
      <c r="M2" s="44"/>
      <c r="N2" s="44"/>
      <c r="O2" s="46"/>
      <c r="P2" s="44"/>
      <c r="Q2" s="44"/>
      <c r="R2" s="44"/>
      <c r="S2" s="44"/>
      <c r="T2" s="47"/>
      <c r="U2" s="44"/>
      <c r="V2" s="44"/>
      <c r="W2" s="53"/>
      <c r="X2" s="53"/>
      <c r="Y2" s="53"/>
      <c r="Z2" s="53"/>
      <c r="AA2" s="53"/>
      <c r="AB2" s="54"/>
      <c r="AC2" s="53"/>
      <c r="AD2" s="53"/>
      <c r="AE2" s="53"/>
      <c r="AF2" s="53"/>
      <c r="AG2" s="53"/>
      <c r="AH2" s="48"/>
      <c r="AI2" s="53"/>
      <c r="AJ2" s="53"/>
      <c r="AK2" s="53"/>
      <c r="AL2" s="53"/>
      <c r="AM2" s="53"/>
      <c r="AN2" s="55"/>
      <c r="AO2" s="53"/>
      <c r="AP2" s="53"/>
      <c r="AQ2" s="53"/>
      <c r="AR2" s="53"/>
      <c r="AS2" s="53"/>
      <c r="AT2" s="54"/>
      <c r="AU2" s="53"/>
      <c r="AV2" s="53"/>
      <c r="AW2" s="53"/>
      <c r="AX2" s="53"/>
      <c r="AY2" s="56"/>
      <c r="AZ2" s="48"/>
      <c r="BA2" s="53"/>
      <c r="BB2" s="53"/>
      <c r="BC2" s="53"/>
      <c r="BD2" s="53"/>
      <c r="BE2" s="56"/>
      <c r="BF2" s="48"/>
      <c r="BG2" s="53"/>
      <c r="BH2" s="53"/>
      <c r="BI2" s="53"/>
      <c r="BJ2" s="53"/>
      <c r="BK2" s="56"/>
      <c r="BL2" s="48"/>
      <c r="BM2" s="53"/>
      <c r="BN2" s="53"/>
      <c r="BO2" s="53"/>
      <c r="BP2" s="53"/>
      <c r="BQ2" s="56"/>
      <c r="BR2" s="48"/>
      <c r="BS2" s="53"/>
      <c r="BT2" s="53"/>
      <c r="BU2" s="53"/>
      <c r="BV2" s="53"/>
      <c r="BW2" s="56"/>
      <c r="BX2" s="48"/>
      <c r="BY2" s="53"/>
      <c r="BZ2" s="53"/>
      <c r="CA2" s="53"/>
      <c r="CB2" s="53"/>
      <c r="CC2" s="56"/>
      <c r="CD2" s="49"/>
      <c r="CE2" s="50"/>
      <c r="CF2" s="49"/>
      <c r="CG2" s="53"/>
      <c r="CH2" s="53"/>
      <c r="CI2" s="53"/>
      <c r="CJ2" s="53"/>
      <c r="CK2" s="53"/>
      <c r="CL2" s="48"/>
      <c r="CM2" s="53"/>
      <c r="CN2" s="53"/>
      <c r="CO2" s="53"/>
      <c r="CP2" s="53"/>
      <c r="CQ2" s="53"/>
      <c r="CR2" s="48"/>
      <c r="CS2" s="53"/>
      <c r="CT2" s="53"/>
      <c r="CU2" s="53"/>
      <c r="CV2" s="53"/>
      <c r="CW2" s="53"/>
      <c r="CX2" s="48"/>
      <c r="CY2" s="53"/>
      <c r="CZ2" s="53"/>
      <c r="DA2" s="53"/>
      <c r="DB2" s="53"/>
      <c r="DC2" s="53"/>
      <c r="DD2" s="48"/>
      <c r="DE2" s="53"/>
      <c r="DF2" s="53"/>
      <c r="DG2" s="53"/>
      <c r="DH2" s="53"/>
      <c r="DI2" s="56"/>
      <c r="DJ2" s="48"/>
      <c r="DK2" s="53"/>
      <c r="DL2" s="53"/>
      <c r="DM2" s="53"/>
      <c r="DN2" s="53"/>
      <c r="DO2" s="56"/>
      <c r="DP2" s="48"/>
      <c r="DQ2" s="53"/>
      <c r="DR2" s="53"/>
      <c r="DS2" s="53"/>
      <c r="DT2" s="53"/>
      <c r="DU2" s="56"/>
      <c r="DV2" s="48"/>
      <c r="DW2" s="53"/>
      <c r="DX2" s="53"/>
      <c r="DY2" s="53"/>
      <c r="DZ2" s="53"/>
      <c r="EA2" s="56"/>
      <c r="EB2" s="48"/>
      <c r="EC2" s="53"/>
      <c r="ED2" s="53"/>
      <c r="EE2" s="53"/>
      <c r="EF2" s="53"/>
      <c r="EG2" s="56"/>
      <c r="EH2" s="48"/>
      <c r="EI2" s="49"/>
      <c r="EJ2" s="50"/>
      <c r="EK2" s="49"/>
      <c r="EL2" s="53"/>
      <c r="EM2" s="53"/>
      <c r="EN2" s="53"/>
      <c r="EO2" s="53"/>
      <c r="EP2" s="56"/>
      <c r="EQ2" s="48"/>
      <c r="EZ2" s="189" t="s">
        <v>95</v>
      </c>
      <c r="FA2" s="189"/>
    </row>
    <row r="3" spans="1:157" s="51" customFormat="1" ht="21" customHeight="1">
      <c r="A3" s="44"/>
      <c r="B3" s="44"/>
      <c r="C3" s="44"/>
      <c r="D3" s="44"/>
      <c r="E3" s="45"/>
      <c r="F3" s="44"/>
      <c r="G3" s="46"/>
      <c r="H3" s="44"/>
      <c r="I3" s="44"/>
      <c r="J3" s="44"/>
      <c r="K3" s="44"/>
      <c r="L3" s="47"/>
      <c r="M3" s="44"/>
      <c r="N3" s="44"/>
      <c r="O3" s="46"/>
      <c r="P3" s="44"/>
      <c r="Q3" s="44"/>
      <c r="R3" s="44"/>
      <c r="S3" s="44"/>
      <c r="T3" s="47"/>
      <c r="U3" s="44"/>
      <c r="V3" s="44"/>
      <c r="W3" s="204" t="s">
        <v>70</v>
      </c>
      <c r="X3" s="205"/>
      <c r="Y3" s="195" t="s">
        <v>78</v>
      </c>
      <c r="Z3" s="196"/>
      <c r="AA3" s="197"/>
      <c r="AB3" s="54"/>
      <c r="AC3" s="44"/>
      <c r="AD3" s="57"/>
      <c r="AE3" s="49"/>
      <c r="AF3" s="58"/>
      <c r="AG3" s="49"/>
      <c r="AH3" s="48"/>
      <c r="AI3" s="44"/>
      <c r="AJ3" s="57"/>
      <c r="AK3" s="49"/>
      <c r="AL3" s="58"/>
      <c r="AM3" s="49"/>
      <c r="AN3" s="55"/>
      <c r="AO3" s="210" t="s">
        <v>75</v>
      </c>
      <c r="AP3" s="211"/>
      <c r="AQ3" s="211"/>
      <c r="AR3" s="211"/>
      <c r="AS3" s="212"/>
      <c r="AT3" s="54"/>
      <c r="AU3" s="44"/>
      <c r="AV3" s="57"/>
      <c r="AW3" s="49"/>
      <c r="AX3" s="58"/>
      <c r="AY3" s="58"/>
      <c r="AZ3" s="48"/>
      <c r="BA3" s="44"/>
      <c r="BB3" s="57"/>
      <c r="BC3" s="49"/>
      <c r="BD3" s="58"/>
      <c r="BE3" s="58"/>
      <c r="BF3" s="48"/>
      <c r="BG3" s="44"/>
      <c r="BH3" s="57"/>
      <c r="BI3" s="49"/>
      <c r="BJ3" s="58"/>
      <c r="BK3" s="58"/>
      <c r="BL3" s="48"/>
      <c r="BM3" s="44"/>
      <c r="BN3" s="57"/>
      <c r="BO3" s="49"/>
      <c r="BP3" s="58"/>
      <c r="BQ3" s="58"/>
      <c r="BR3" s="48"/>
      <c r="BS3" s="44"/>
      <c r="BT3" s="57"/>
      <c r="BU3" s="49"/>
      <c r="BV3" s="58"/>
      <c r="BW3" s="58"/>
      <c r="BX3" s="48"/>
      <c r="BY3" s="44"/>
      <c r="BZ3" s="57"/>
      <c r="CA3" s="49"/>
      <c r="CB3" s="58"/>
      <c r="CC3" s="58"/>
      <c r="CD3" s="49"/>
      <c r="CE3" s="50"/>
      <c r="CF3" s="49"/>
      <c r="CG3" s="204" t="s">
        <v>70</v>
      </c>
      <c r="CH3" s="205"/>
      <c r="CI3" s="195" t="s">
        <v>78</v>
      </c>
      <c r="CJ3" s="196"/>
      <c r="CK3" s="197"/>
      <c r="CL3" s="48"/>
      <c r="CM3" s="44"/>
      <c r="CN3" s="57"/>
      <c r="CO3" s="49"/>
      <c r="CP3" s="58"/>
      <c r="CQ3" s="49"/>
      <c r="CR3" s="48"/>
      <c r="CS3" s="44"/>
      <c r="CT3" s="57"/>
      <c r="CU3" s="49"/>
      <c r="CV3" s="58"/>
      <c r="CW3" s="49"/>
      <c r="CX3" s="48"/>
      <c r="CY3" s="210" t="s">
        <v>76</v>
      </c>
      <c r="CZ3" s="211"/>
      <c r="DA3" s="211"/>
      <c r="DB3" s="211"/>
      <c r="DC3" s="212"/>
      <c r="DD3" s="48"/>
      <c r="DE3" s="44"/>
      <c r="DF3" s="57"/>
      <c r="DG3" s="49"/>
      <c r="DH3" s="58"/>
      <c r="DI3" s="58"/>
      <c r="DJ3" s="48"/>
      <c r="DK3" s="44"/>
      <c r="DL3" s="57"/>
      <c r="DM3" s="49"/>
      <c r="DN3" s="58"/>
      <c r="DO3" s="58"/>
      <c r="DP3" s="48"/>
      <c r="DQ3" s="44"/>
      <c r="DR3" s="57"/>
      <c r="DS3" s="49"/>
      <c r="DT3" s="58"/>
      <c r="DU3" s="58"/>
      <c r="DV3" s="48"/>
      <c r="DW3" s="44"/>
      <c r="DX3" s="57"/>
      <c r="DY3" s="49"/>
      <c r="DZ3" s="58"/>
      <c r="EA3" s="58"/>
      <c r="EB3" s="48"/>
      <c r="EC3" s="44"/>
      <c r="ED3" s="57"/>
      <c r="EE3" s="49"/>
      <c r="EF3" s="58"/>
      <c r="EG3" s="58"/>
      <c r="EH3" s="48"/>
      <c r="EI3" s="49"/>
      <c r="EJ3" s="50"/>
      <c r="EK3" s="49"/>
      <c r="EL3" s="44"/>
      <c r="EM3" s="57"/>
      <c r="EN3" s="162" t="s">
        <v>92</v>
      </c>
      <c r="EO3" s="177">
        <v>0</v>
      </c>
      <c r="EP3" s="58"/>
      <c r="EQ3" s="48"/>
      <c r="EZ3" s="189" t="s">
        <v>96</v>
      </c>
      <c r="FA3" s="189"/>
    </row>
    <row r="4" spans="1:157" s="51" customFormat="1" ht="20.25" customHeight="1" thickBot="1">
      <c r="A4" s="44"/>
      <c r="B4" s="44"/>
      <c r="C4" s="44"/>
      <c r="D4" s="44"/>
      <c r="E4" s="45"/>
      <c r="F4" s="44"/>
      <c r="G4" s="46"/>
      <c r="H4" s="44"/>
      <c r="I4" s="44"/>
      <c r="J4" s="44"/>
      <c r="K4" s="44"/>
      <c r="L4" s="47"/>
      <c r="M4" s="44"/>
      <c r="N4" s="44"/>
      <c r="O4" s="126"/>
      <c r="P4" s="44"/>
      <c r="Q4" s="44"/>
      <c r="R4" s="44"/>
      <c r="S4" s="44"/>
      <c r="T4" s="47"/>
      <c r="U4" s="44"/>
      <c r="V4" s="44"/>
      <c r="W4" s="206"/>
      <c r="X4" s="207"/>
      <c r="Y4" s="198"/>
      <c r="Z4" s="199"/>
      <c r="AA4" s="200"/>
      <c r="AB4" s="54"/>
      <c r="AC4" s="44"/>
      <c r="AD4" s="57"/>
      <c r="AE4" s="49"/>
      <c r="AF4" s="58"/>
      <c r="AG4" s="49"/>
      <c r="AH4" s="48"/>
      <c r="AI4" s="44"/>
      <c r="AJ4" s="57"/>
      <c r="AK4" s="49"/>
      <c r="AL4" s="58"/>
      <c r="AM4" s="49"/>
      <c r="AN4" s="55"/>
      <c r="AO4" s="213"/>
      <c r="AP4" s="214"/>
      <c r="AQ4" s="214"/>
      <c r="AR4" s="214"/>
      <c r="AS4" s="215"/>
      <c r="AT4" s="54"/>
      <c r="AU4" s="44"/>
      <c r="AV4" s="57"/>
      <c r="AW4" s="49"/>
      <c r="AX4" s="58"/>
      <c r="AY4" s="58"/>
      <c r="AZ4" s="48"/>
      <c r="BA4" s="44"/>
      <c r="BB4" s="57"/>
      <c r="BC4" s="49"/>
      <c r="BD4" s="58"/>
      <c r="BE4" s="58"/>
      <c r="BF4" s="48"/>
      <c r="BG4" s="44"/>
      <c r="BH4" s="57"/>
      <c r="BI4" s="49"/>
      <c r="BJ4" s="58"/>
      <c r="BK4" s="58"/>
      <c r="BL4" s="48"/>
      <c r="BM4" s="44"/>
      <c r="BN4" s="57"/>
      <c r="BO4" s="49"/>
      <c r="BP4" s="58"/>
      <c r="BQ4" s="58"/>
      <c r="BR4" s="48"/>
      <c r="BS4" s="44"/>
      <c r="BT4" s="57"/>
      <c r="BU4" s="49"/>
      <c r="BV4" s="58"/>
      <c r="BW4" s="58"/>
      <c r="BX4" s="48"/>
      <c r="BY4" s="44"/>
      <c r="BZ4" s="57"/>
      <c r="CA4" s="49"/>
      <c r="CB4" s="58"/>
      <c r="CC4" s="58"/>
      <c r="CD4" s="49"/>
      <c r="CE4" s="50"/>
      <c r="CF4" s="49"/>
      <c r="CG4" s="206"/>
      <c r="CH4" s="207"/>
      <c r="CI4" s="198"/>
      <c r="CJ4" s="199"/>
      <c r="CK4" s="200"/>
      <c r="CL4" s="48"/>
      <c r="CM4" s="44"/>
      <c r="CN4" s="57"/>
      <c r="CO4" s="49"/>
      <c r="CP4" s="58"/>
      <c r="CQ4" s="49"/>
      <c r="CR4" s="48"/>
      <c r="CS4" s="44"/>
      <c r="CT4" s="57"/>
      <c r="CU4" s="49"/>
      <c r="CV4" s="58"/>
      <c r="CW4" s="49"/>
      <c r="CX4" s="48"/>
      <c r="CY4" s="213"/>
      <c r="CZ4" s="214"/>
      <c r="DA4" s="214"/>
      <c r="DB4" s="214"/>
      <c r="DC4" s="215"/>
      <c r="DD4" s="48"/>
      <c r="DE4" s="44"/>
      <c r="DF4" s="57"/>
      <c r="DG4" s="49"/>
      <c r="DH4" s="58"/>
      <c r="DI4" s="58"/>
      <c r="DJ4" s="48"/>
      <c r="DK4" s="44"/>
      <c r="DL4" s="57"/>
      <c r="DM4" s="49"/>
      <c r="DN4" s="58"/>
      <c r="DO4" s="58"/>
      <c r="DP4" s="48"/>
      <c r="DQ4" s="44"/>
      <c r="DR4" s="57"/>
      <c r="DS4" s="49"/>
      <c r="DT4" s="58"/>
      <c r="DU4" s="58"/>
      <c r="DV4" s="48"/>
      <c r="DW4" s="44"/>
      <c r="DX4" s="57"/>
      <c r="DY4" s="49"/>
      <c r="DZ4" s="58"/>
      <c r="EA4" s="58"/>
      <c r="EB4" s="48"/>
      <c r="EC4" s="44"/>
      <c r="ED4" s="57"/>
      <c r="EE4" s="49"/>
      <c r="EF4" s="58"/>
      <c r="EG4" s="58"/>
      <c r="EH4" s="48"/>
      <c r="EI4" s="49"/>
      <c r="EJ4" s="50"/>
      <c r="EK4" s="49"/>
      <c r="EL4" s="44"/>
      <c r="EM4" s="57"/>
      <c r="EN4" s="162" t="s">
        <v>93</v>
      </c>
      <c r="EO4" s="178" t="s">
        <v>96</v>
      </c>
      <c r="EP4" s="58"/>
      <c r="EQ4" s="48"/>
      <c r="EZ4" s="189" t="s">
        <v>97</v>
      </c>
      <c r="FA4" s="189"/>
    </row>
    <row r="5" spans="1:157" s="51" customFormat="1" ht="24.75" customHeight="1" thickBot="1">
      <c r="A5" s="219" t="s">
        <v>77</v>
      </c>
      <c r="B5" s="220"/>
      <c r="C5" s="220"/>
      <c r="D5" s="220"/>
      <c r="E5" s="220"/>
      <c r="F5" s="220"/>
      <c r="G5" s="221"/>
      <c r="H5" s="44"/>
      <c r="I5" s="44"/>
      <c r="J5" s="44"/>
      <c r="K5" s="44"/>
      <c r="L5" s="47"/>
      <c r="M5" s="151"/>
      <c r="N5" s="44"/>
      <c r="O5" s="46"/>
      <c r="P5" s="44"/>
      <c r="Q5" s="44"/>
      <c r="R5" s="44"/>
      <c r="S5" s="44"/>
      <c r="T5" s="47"/>
      <c r="U5" s="44"/>
      <c r="V5" s="44"/>
      <c r="W5" s="206"/>
      <c r="X5" s="207"/>
      <c r="Y5" s="198"/>
      <c r="Z5" s="199"/>
      <c r="AA5" s="200"/>
      <c r="AB5" s="54"/>
      <c r="AC5" s="44"/>
      <c r="AD5" s="57"/>
      <c r="AE5" s="49"/>
      <c r="AF5" s="58"/>
      <c r="AG5" s="49"/>
      <c r="AH5" s="48"/>
      <c r="AI5" s="44"/>
      <c r="AJ5" s="57"/>
      <c r="AK5" s="49"/>
      <c r="AL5" s="58"/>
      <c r="AM5" s="49"/>
      <c r="AN5" s="55"/>
      <c r="AO5" s="216"/>
      <c r="AP5" s="217"/>
      <c r="AQ5" s="217"/>
      <c r="AR5" s="217"/>
      <c r="AS5" s="218"/>
      <c r="AT5" s="54"/>
      <c r="AU5" s="44"/>
      <c r="AV5" s="57"/>
      <c r="AW5" s="49"/>
      <c r="AX5" s="58"/>
      <c r="AY5" s="58"/>
      <c r="AZ5" s="48"/>
      <c r="BA5" s="44"/>
      <c r="BB5" s="57"/>
      <c r="BC5" s="49"/>
      <c r="BD5" s="58"/>
      <c r="BE5" s="58"/>
      <c r="BF5" s="48"/>
      <c r="BG5" s="44"/>
      <c r="BH5" s="57"/>
      <c r="BI5" s="49"/>
      <c r="BJ5" s="58"/>
      <c r="BK5" s="58"/>
      <c r="BL5" s="48"/>
      <c r="BM5" s="44"/>
      <c r="BN5" s="57"/>
      <c r="BO5" s="49"/>
      <c r="BP5" s="58"/>
      <c r="BQ5" s="58"/>
      <c r="BR5" s="48"/>
      <c r="BS5" s="44"/>
      <c r="BT5" s="57"/>
      <c r="BU5" s="49"/>
      <c r="BV5" s="58"/>
      <c r="BW5" s="58"/>
      <c r="BX5" s="48"/>
      <c r="BY5" s="44"/>
      <c r="BZ5" s="57"/>
      <c r="CA5" s="49"/>
      <c r="CB5" s="58"/>
      <c r="CC5" s="58"/>
      <c r="CD5" s="49"/>
      <c r="CE5" s="50"/>
      <c r="CF5" s="49"/>
      <c r="CG5" s="206"/>
      <c r="CH5" s="207"/>
      <c r="CI5" s="198"/>
      <c r="CJ5" s="199"/>
      <c r="CK5" s="200"/>
      <c r="CL5" s="48"/>
      <c r="CM5" s="44"/>
      <c r="CN5" s="57"/>
      <c r="CO5" s="49"/>
      <c r="CP5" s="58"/>
      <c r="CQ5" s="49"/>
      <c r="CR5" s="48"/>
      <c r="CS5" s="44"/>
      <c r="CT5" s="57"/>
      <c r="CU5" s="49"/>
      <c r="CV5" s="58"/>
      <c r="CW5" s="49"/>
      <c r="CX5" s="48"/>
      <c r="CY5" s="216"/>
      <c r="CZ5" s="217"/>
      <c r="DA5" s="217"/>
      <c r="DB5" s="217"/>
      <c r="DC5" s="218"/>
      <c r="DD5" s="48"/>
      <c r="DE5" s="44"/>
      <c r="DF5" s="57"/>
      <c r="DG5" s="49"/>
      <c r="DH5" s="58"/>
      <c r="DI5" s="58"/>
      <c r="DJ5" s="48"/>
      <c r="DK5" s="44"/>
      <c r="DL5" s="57"/>
      <c r="DM5" s="49"/>
      <c r="DN5" s="58"/>
      <c r="DO5" s="58"/>
      <c r="DP5" s="48"/>
      <c r="DQ5" s="44"/>
      <c r="DR5" s="57"/>
      <c r="DS5" s="49"/>
      <c r="DT5" s="58"/>
      <c r="DU5" s="58"/>
      <c r="DV5" s="48"/>
      <c r="DW5" s="44"/>
      <c r="DX5" s="57"/>
      <c r="DY5" s="49"/>
      <c r="DZ5" s="58"/>
      <c r="EA5" s="58"/>
      <c r="EB5" s="48"/>
      <c r="EC5" s="44"/>
      <c r="ED5" s="57"/>
      <c r="EE5" s="49"/>
      <c r="EF5" s="58"/>
      <c r="EG5" s="58"/>
      <c r="EH5" s="48"/>
      <c r="EI5" s="49"/>
      <c r="EJ5" s="50"/>
      <c r="EK5" s="49"/>
      <c r="EL5" s="44"/>
      <c r="EM5" s="57"/>
      <c r="EN5" s="49"/>
      <c r="EO5" s="58"/>
      <c r="EP5" s="58"/>
      <c r="EQ5" s="48"/>
    </row>
    <row r="6" spans="1:157" s="51" customFormat="1" ht="39.75" customHeight="1" thickBot="1">
      <c r="A6" s="59"/>
      <c r="B6" s="59"/>
      <c r="C6" s="59"/>
      <c r="D6" s="44"/>
      <c r="E6" s="45"/>
      <c r="F6" s="44"/>
      <c r="G6" s="46"/>
      <c r="H6" s="44"/>
      <c r="I6" s="44"/>
      <c r="J6" s="44"/>
      <c r="K6" s="44"/>
      <c r="L6" s="47"/>
      <c r="M6" s="44"/>
      <c r="N6" s="44"/>
      <c r="O6" s="46"/>
      <c r="P6" s="44"/>
      <c r="Q6" s="44"/>
      <c r="R6" s="44"/>
      <c r="S6" s="44"/>
      <c r="T6" s="47"/>
      <c r="U6" s="44"/>
      <c r="V6" s="44"/>
      <c r="W6" s="208"/>
      <c r="X6" s="209"/>
      <c r="Y6" s="201"/>
      <c r="Z6" s="202"/>
      <c r="AA6" s="203"/>
      <c r="AB6" s="54"/>
      <c r="AC6" s="44"/>
      <c r="AD6" s="57"/>
      <c r="AE6" s="49"/>
      <c r="AF6" s="58"/>
      <c r="AG6" s="49"/>
      <c r="AH6" s="48"/>
      <c r="AI6" s="44"/>
      <c r="AJ6" s="57"/>
      <c r="AK6" s="49"/>
      <c r="AL6" s="58"/>
      <c r="AM6" s="49"/>
      <c r="AN6" s="48"/>
      <c r="AO6" s="44"/>
      <c r="AP6" s="57"/>
      <c r="AQ6" s="49"/>
      <c r="AR6" s="58"/>
      <c r="AS6" s="49"/>
      <c r="AT6" s="48"/>
      <c r="AU6" s="44"/>
      <c r="AV6" s="57"/>
      <c r="AW6" s="49"/>
      <c r="AX6" s="58"/>
      <c r="AY6" s="58"/>
      <c r="AZ6" s="48"/>
      <c r="BA6" s="44"/>
      <c r="BB6" s="57"/>
      <c r="BC6" s="49"/>
      <c r="BD6" s="58"/>
      <c r="BE6" s="58"/>
      <c r="BF6" s="48"/>
      <c r="BG6" s="44"/>
      <c r="BH6" s="57"/>
      <c r="BI6" s="49"/>
      <c r="BJ6" s="58"/>
      <c r="BK6" s="58"/>
      <c r="BL6" s="48"/>
      <c r="BM6" s="44"/>
      <c r="BN6" s="57"/>
      <c r="BO6" s="49"/>
      <c r="BP6" s="58"/>
      <c r="BQ6" s="58"/>
      <c r="BR6" s="48"/>
      <c r="BS6" s="44"/>
      <c r="BT6" s="57"/>
      <c r="BU6" s="49"/>
      <c r="BV6" s="58"/>
      <c r="BW6" s="58"/>
      <c r="BX6" s="48"/>
      <c r="BY6" s="44"/>
      <c r="BZ6" s="57"/>
      <c r="CA6" s="49"/>
      <c r="CB6" s="58"/>
      <c r="CC6" s="58"/>
      <c r="CD6" s="49"/>
      <c r="CE6" s="50"/>
      <c r="CF6" s="49"/>
      <c r="CG6" s="208"/>
      <c r="CH6" s="209"/>
      <c r="CI6" s="201"/>
      <c r="CJ6" s="202"/>
      <c r="CK6" s="203"/>
      <c r="CL6" s="48"/>
      <c r="CM6" s="44"/>
      <c r="CN6" s="57"/>
      <c r="CO6" s="49"/>
      <c r="CP6" s="58"/>
      <c r="CQ6" s="49"/>
      <c r="CR6" s="48"/>
      <c r="CS6" s="44"/>
      <c r="CT6" s="57"/>
      <c r="CU6" s="49"/>
      <c r="CV6" s="58"/>
      <c r="CW6" s="49"/>
      <c r="CX6" s="48"/>
      <c r="CY6" s="44"/>
      <c r="CZ6" s="57"/>
      <c r="DA6" s="49"/>
      <c r="DB6" s="58"/>
      <c r="DC6" s="49"/>
      <c r="DD6" s="48"/>
      <c r="DE6" s="44"/>
      <c r="DF6" s="57"/>
      <c r="DG6" s="49"/>
      <c r="DH6" s="58"/>
      <c r="DI6" s="58"/>
      <c r="DJ6" s="48"/>
      <c r="DK6" s="44"/>
      <c r="DL6" s="57"/>
      <c r="DM6" s="49"/>
      <c r="DN6" s="58"/>
      <c r="DO6" s="58"/>
      <c r="DP6" s="48"/>
      <c r="DQ6" s="44"/>
      <c r="DR6" s="57"/>
      <c r="DS6" s="49"/>
      <c r="DT6" s="58"/>
      <c r="DU6" s="58"/>
      <c r="DV6" s="48"/>
      <c r="DW6" s="44"/>
      <c r="DX6" s="57"/>
      <c r="DY6" s="49"/>
      <c r="DZ6" s="58"/>
      <c r="EA6" s="58"/>
      <c r="EB6" s="48"/>
      <c r="EC6" s="44"/>
      <c r="ED6" s="57"/>
      <c r="EE6" s="49"/>
      <c r="EF6" s="58"/>
      <c r="EG6" s="58"/>
      <c r="EH6" s="48"/>
      <c r="EI6" s="49"/>
      <c r="EJ6" s="50"/>
      <c r="EK6" s="49"/>
      <c r="EL6" s="44"/>
      <c r="EM6" s="57"/>
      <c r="EN6" s="49"/>
      <c r="EO6" s="58"/>
      <c r="EP6" s="58"/>
      <c r="EQ6" s="48"/>
      <c r="EV6" s="77"/>
      <c r="EY6" s="163"/>
    </row>
    <row r="7" spans="1:157" s="77" customFormat="1" ht="60">
      <c r="A7" s="60" t="s">
        <v>22</v>
      </c>
      <c r="B7" s="61" t="s">
        <v>20</v>
      </c>
      <c r="C7" s="62" t="s">
        <v>21</v>
      </c>
      <c r="D7" s="61"/>
      <c r="E7" s="63" t="s">
        <v>35</v>
      </c>
      <c r="F7" s="64" t="s">
        <v>15</v>
      </c>
      <c r="G7" s="65" t="s">
        <v>15</v>
      </c>
      <c r="H7" s="64" t="s">
        <v>16</v>
      </c>
      <c r="I7" s="66" t="s">
        <v>17</v>
      </c>
      <c r="J7" s="67"/>
      <c r="K7" s="68" t="s">
        <v>30</v>
      </c>
      <c r="L7" s="69" t="s">
        <v>32</v>
      </c>
      <c r="M7" s="65" t="s">
        <v>34</v>
      </c>
      <c r="N7" s="64" t="s">
        <v>15</v>
      </c>
      <c r="O7" s="65" t="s">
        <v>15</v>
      </c>
      <c r="P7" s="64" t="s">
        <v>16</v>
      </c>
      <c r="Q7" s="66" t="s">
        <v>17</v>
      </c>
      <c r="R7" s="67"/>
      <c r="S7" s="70" t="s">
        <v>36</v>
      </c>
      <c r="T7" s="71"/>
      <c r="U7" s="168" t="s">
        <v>18</v>
      </c>
      <c r="V7" s="169" t="s">
        <v>19</v>
      </c>
      <c r="W7" s="170" t="s">
        <v>0</v>
      </c>
      <c r="X7" s="171" t="s">
        <v>1</v>
      </c>
      <c r="Y7" s="172" t="s">
        <v>31</v>
      </c>
      <c r="Z7" s="172" t="s">
        <v>57</v>
      </c>
      <c r="AA7" s="172" t="s">
        <v>33</v>
      </c>
      <c r="AB7" s="74"/>
      <c r="AC7" s="170" t="s">
        <v>29</v>
      </c>
      <c r="AD7" s="171" t="s">
        <v>5</v>
      </c>
      <c r="AE7" s="172" t="s">
        <v>31</v>
      </c>
      <c r="AF7" s="172" t="s">
        <v>57</v>
      </c>
      <c r="AG7" s="172" t="s">
        <v>33</v>
      </c>
      <c r="AH7" s="74"/>
      <c r="AI7" s="170" t="s">
        <v>7</v>
      </c>
      <c r="AJ7" s="171" t="s">
        <v>8</v>
      </c>
      <c r="AK7" s="172" t="s">
        <v>31</v>
      </c>
      <c r="AL7" s="172" t="s">
        <v>57</v>
      </c>
      <c r="AM7" s="172" t="s">
        <v>33</v>
      </c>
      <c r="AN7" s="74"/>
      <c r="AO7" s="170" t="s">
        <v>9</v>
      </c>
      <c r="AP7" s="171" t="s">
        <v>10</v>
      </c>
      <c r="AQ7" s="172" t="s">
        <v>31</v>
      </c>
      <c r="AR7" s="172" t="s">
        <v>57</v>
      </c>
      <c r="AS7" s="172" t="s">
        <v>33</v>
      </c>
      <c r="AT7" s="74"/>
      <c r="AU7" s="64" t="s">
        <v>58</v>
      </c>
      <c r="AV7" s="72" t="s">
        <v>59</v>
      </c>
      <c r="AW7" s="73" t="s">
        <v>31</v>
      </c>
      <c r="AX7" s="75" t="s">
        <v>57</v>
      </c>
      <c r="AY7" s="75" t="s">
        <v>33</v>
      </c>
      <c r="AZ7" s="74"/>
      <c r="BA7" s="64" t="s">
        <v>60</v>
      </c>
      <c r="BB7" s="72" t="s">
        <v>61</v>
      </c>
      <c r="BC7" s="73" t="s">
        <v>31</v>
      </c>
      <c r="BD7" s="75" t="s">
        <v>57</v>
      </c>
      <c r="BE7" s="75" t="s">
        <v>33</v>
      </c>
      <c r="BF7" s="74"/>
      <c r="BG7" s="64" t="s">
        <v>62</v>
      </c>
      <c r="BH7" s="72" t="s">
        <v>63</v>
      </c>
      <c r="BI7" s="73" t="s">
        <v>31</v>
      </c>
      <c r="BJ7" s="75" t="s">
        <v>57</v>
      </c>
      <c r="BK7" s="75" t="s">
        <v>33</v>
      </c>
      <c r="BL7" s="74"/>
      <c r="BM7" s="64" t="s">
        <v>64</v>
      </c>
      <c r="BN7" s="72" t="s">
        <v>65</v>
      </c>
      <c r="BO7" s="73" t="s">
        <v>31</v>
      </c>
      <c r="BP7" s="75" t="s">
        <v>57</v>
      </c>
      <c r="BQ7" s="75" t="s">
        <v>33</v>
      </c>
      <c r="BR7" s="74"/>
      <c r="BS7" s="64" t="s">
        <v>66</v>
      </c>
      <c r="BT7" s="72" t="s">
        <v>67</v>
      </c>
      <c r="BU7" s="73" t="s">
        <v>31</v>
      </c>
      <c r="BV7" s="75" t="s">
        <v>57</v>
      </c>
      <c r="BW7" s="75" t="s">
        <v>33</v>
      </c>
      <c r="BX7" s="74"/>
      <c r="BY7" s="64" t="s">
        <v>68</v>
      </c>
      <c r="BZ7" s="72" t="s">
        <v>69</v>
      </c>
      <c r="CA7" s="73" t="s">
        <v>31</v>
      </c>
      <c r="CB7" s="75" t="s">
        <v>57</v>
      </c>
      <c r="CC7" s="75" t="s">
        <v>33</v>
      </c>
      <c r="CD7" s="73"/>
      <c r="CE7" s="76"/>
      <c r="CF7" s="73"/>
      <c r="CG7" s="173" t="s">
        <v>2</v>
      </c>
      <c r="CH7" s="174" t="s">
        <v>4</v>
      </c>
      <c r="CI7" s="175" t="s">
        <v>31</v>
      </c>
      <c r="CJ7" s="175" t="s">
        <v>57</v>
      </c>
      <c r="CK7" s="175" t="s">
        <v>33</v>
      </c>
      <c r="CL7" s="74"/>
      <c r="CM7" s="173" t="s">
        <v>6</v>
      </c>
      <c r="CN7" s="174" t="s">
        <v>3</v>
      </c>
      <c r="CO7" s="175" t="s">
        <v>31</v>
      </c>
      <c r="CP7" s="175" t="s">
        <v>57</v>
      </c>
      <c r="CQ7" s="175" t="s">
        <v>33</v>
      </c>
      <c r="CR7" s="74"/>
      <c r="CS7" s="173" t="s">
        <v>11</v>
      </c>
      <c r="CT7" s="174" t="s">
        <v>12</v>
      </c>
      <c r="CU7" s="175" t="s">
        <v>31</v>
      </c>
      <c r="CV7" s="175" t="s">
        <v>57</v>
      </c>
      <c r="CW7" s="175" t="s">
        <v>33</v>
      </c>
      <c r="CX7" s="74"/>
      <c r="CY7" s="173" t="s">
        <v>13</v>
      </c>
      <c r="CZ7" s="174" t="s">
        <v>14</v>
      </c>
      <c r="DA7" s="175" t="s">
        <v>31</v>
      </c>
      <c r="DB7" s="175" t="s">
        <v>57</v>
      </c>
      <c r="DC7" s="175" t="s">
        <v>33</v>
      </c>
      <c r="DD7" s="74"/>
      <c r="DE7" s="64" t="s">
        <v>23</v>
      </c>
      <c r="DF7" s="72" t="s">
        <v>24</v>
      </c>
      <c r="DG7" s="73" t="s">
        <v>31</v>
      </c>
      <c r="DH7" s="75" t="s">
        <v>57</v>
      </c>
      <c r="DI7" s="75" t="s">
        <v>33</v>
      </c>
      <c r="DJ7" s="74"/>
      <c r="DK7" s="64" t="s">
        <v>25</v>
      </c>
      <c r="DL7" s="72" t="s">
        <v>26</v>
      </c>
      <c r="DM7" s="73" t="s">
        <v>31</v>
      </c>
      <c r="DN7" s="75" t="s">
        <v>57</v>
      </c>
      <c r="DO7" s="75" t="s">
        <v>33</v>
      </c>
      <c r="DP7" s="74"/>
      <c r="DQ7" s="64" t="s">
        <v>27</v>
      </c>
      <c r="DR7" s="72" t="s">
        <v>28</v>
      </c>
      <c r="DS7" s="73" t="s">
        <v>31</v>
      </c>
      <c r="DT7" s="75" t="s">
        <v>57</v>
      </c>
      <c r="DU7" s="75" t="s">
        <v>33</v>
      </c>
      <c r="DV7" s="74"/>
      <c r="DW7" s="64" t="s">
        <v>71</v>
      </c>
      <c r="DX7" s="72" t="s">
        <v>72</v>
      </c>
      <c r="DY7" s="73" t="s">
        <v>31</v>
      </c>
      <c r="DZ7" s="75" t="s">
        <v>57</v>
      </c>
      <c r="EA7" s="75" t="s">
        <v>33</v>
      </c>
      <c r="EB7" s="74"/>
      <c r="EC7" s="64" t="s">
        <v>73</v>
      </c>
      <c r="ED7" s="72" t="s">
        <v>74</v>
      </c>
      <c r="EE7" s="73" t="s">
        <v>31</v>
      </c>
      <c r="EF7" s="75" t="s">
        <v>57</v>
      </c>
      <c r="EG7" s="75" t="s">
        <v>33</v>
      </c>
      <c r="EH7" s="74"/>
      <c r="EI7" s="73"/>
      <c r="EJ7" s="76"/>
      <c r="EK7" s="73"/>
      <c r="EL7" s="176" t="s">
        <v>100</v>
      </c>
      <c r="EM7" s="176" t="s">
        <v>91</v>
      </c>
      <c r="EN7" s="75" t="s">
        <v>31</v>
      </c>
      <c r="EO7" s="75" t="s">
        <v>57</v>
      </c>
      <c r="EP7" s="75" t="s">
        <v>33</v>
      </c>
      <c r="EQ7" s="74"/>
      <c r="ES7" s="77" t="s">
        <v>103</v>
      </c>
      <c r="ET7" s="77" t="s">
        <v>102</v>
      </c>
      <c r="EU7" s="163"/>
      <c r="EV7" s="163" t="s">
        <v>104</v>
      </c>
      <c r="EW7" s="163"/>
      <c r="EX7" s="163"/>
    </row>
    <row r="8" spans="1:157" s="51" customFormat="1">
      <c r="A8" s="161">
        <v>39478</v>
      </c>
      <c r="B8" s="78">
        <v>0</v>
      </c>
      <c r="C8" s="79">
        <v>0</v>
      </c>
      <c r="D8" s="80"/>
      <c r="E8" s="81" t="e">
        <f>SUM((C8-U8+V8)/B8)-1</f>
        <v>#DIV/0!</v>
      </c>
      <c r="F8" s="82" t="e">
        <f>1+E8</f>
        <v>#DIV/0!</v>
      </c>
      <c r="G8" s="98" t="e">
        <f t="shared" ref="G8:G61" si="0">SUM(F8-1)</f>
        <v>#DIV/0!</v>
      </c>
      <c r="H8" s="82" t="e">
        <f>SUM(1*(1+G8))</f>
        <v>#DIV/0!</v>
      </c>
      <c r="I8" s="84" t="e">
        <f>SUM(H8-1)</f>
        <v>#DIV/0!</v>
      </c>
      <c r="J8" s="88"/>
      <c r="K8" s="86">
        <f t="shared" ref="K8:K19" si="1">SUM(C8-B8-U8+V8)</f>
        <v>0</v>
      </c>
      <c r="L8" s="87">
        <f>SUM((X8*AA8)+(AD8*AG8)+(AJ8*AM8)+(AP8*AS8)+(AV8*AY8)+(BB8*BE8)+(BH8*BK8)+(BN8*BQ8)+(BT8*BW8)+(BZ8*CC8))-SUM((CH8*CK8)+(CN8*CQ8)+(CT8*CW8)+(CZ8*DC8)+(DF8*DI8)+(DL8*DO8)+(DR8*DU8)+(DX8*EA8)+(ED8*EG8)+(EM8*EP8))</f>
        <v>0</v>
      </c>
      <c r="M8" s="88" t="e">
        <f>SUM(K8/(B8+L8))</f>
        <v>#DIV/0!</v>
      </c>
      <c r="N8" s="82" t="e">
        <f>1+M8</f>
        <v>#DIV/0!</v>
      </c>
      <c r="O8" s="83" t="e">
        <f t="shared" ref="O8:O17" si="2">SUM(N8-1)</f>
        <v>#DIV/0!</v>
      </c>
      <c r="P8" s="82" t="e">
        <f>SUM(1*(1+O8))</f>
        <v>#DIV/0!</v>
      </c>
      <c r="Q8" s="84" t="e">
        <f>SUM(P8-1)</f>
        <v>#DIV/0!</v>
      </c>
      <c r="R8" s="85"/>
      <c r="S8" s="89" t="e">
        <f t="shared" ref="S8:S19" si="3">SUM(M8-E8)</f>
        <v>#DIV/0!</v>
      </c>
      <c r="T8" s="88"/>
      <c r="U8" s="90">
        <f>SUM(X8,AD8,AJ8,AP8,AV8,BB8,BH8,BN8,BT8,BZ8)</f>
        <v>0</v>
      </c>
      <c r="V8" s="91">
        <f>SUM(CH8,CN8,CT8,CZ8,DF8,DL8,DR8,DX8,ED8,EM8)</f>
        <v>0</v>
      </c>
      <c r="W8" s="92"/>
      <c r="X8" s="78"/>
      <c r="Y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Z8" s="94">
        <f>DAY(W8)</f>
        <v>0</v>
      </c>
      <c r="AA8" s="95">
        <f>IF(Z8&gt;0,((Y8-Z8)/Y8),)</f>
        <v>0</v>
      </c>
      <c r="AB8" s="48"/>
      <c r="AC8" s="92"/>
      <c r="AD8" s="78"/>
      <c r="AE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AF8" s="94">
        <f>DAY(AC8)</f>
        <v>0</v>
      </c>
      <c r="AG8" s="95">
        <f>IF(AF8&gt;0,((AE8-AF8)/AE8),)</f>
        <v>0</v>
      </c>
      <c r="AH8" s="48"/>
      <c r="AI8" s="92"/>
      <c r="AJ8" s="78"/>
      <c r="AK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AL8" s="94">
        <f>DAY(AI8)</f>
        <v>0</v>
      </c>
      <c r="AM8" s="95">
        <f>IF(AL8&gt;0,((AK8-AL8)/AK8),)</f>
        <v>0</v>
      </c>
      <c r="AN8" s="48"/>
      <c r="AO8" s="92"/>
      <c r="AP8" s="78"/>
      <c r="AQ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AR8" s="94">
        <f>DAY(AO8)</f>
        <v>0</v>
      </c>
      <c r="AS8" s="95">
        <f>IF(AR8&gt;0,((AQ8-AR8)/AQ8),)</f>
        <v>0</v>
      </c>
      <c r="AT8" s="48"/>
      <c r="AU8" s="92"/>
      <c r="AV8" s="78"/>
      <c r="AW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AX8" s="93"/>
      <c r="AY8" s="95">
        <f>IF(AX8&gt;0,((AW8-AX8)/AW8),)</f>
        <v>0</v>
      </c>
      <c r="AZ8" s="48"/>
      <c r="BA8" s="92"/>
      <c r="BB8" s="78"/>
      <c r="BC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D8" s="93"/>
      <c r="BE8" s="95">
        <f>IF(BD8&gt;0,((BC8-BD8)/BC8),)</f>
        <v>0</v>
      </c>
      <c r="BF8" s="48"/>
      <c r="BG8" s="92"/>
      <c r="BH8" s="78"/>
      <c r="BI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J8" s="93"/>
      <c r="BK8" s="95">
        <f>IF(BJ8&gt;0,((BI8-BJ8)/BI8),)</f>
        <v>0</v>
      </c>
      <c r="BL8" s="48"/>
      <c r="BM8" s="92"/>
      <c r="BN8" s="78"/>
      <c r="BO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P8" s="93"/>
      <c r="BQ8" s="95">
        <f>IF(BP8&gt;0,((BO8-BP8)/BO8),)</f>
        <v>0</v>
      </c>
      <c r="BR8" s="48"/>
      <c r="BS8" s="92"/>
      <c r="BT8" s="78"/>
      <c r="BU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V8" s="93"/>
      <c r="BW8" s="95">
        <f>IF(BV8&gt;0,((BU8-BV8)/BU8),)</f>
        <v>0</v>
      </c>
      <c r="BX8" s="48"/>
      <c r="BY8" s="92"/>
      <c r="BZ8" s="78"/>
      <c r="CA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B8" s="93"/>
      <c r="CC8" s="95">
        <f>IF(CB8&gt;0,((CA8-CB8)/CA8),)</f>
        <v>0</v>
      </c>
      <c r="CD8" s="93"/>
      <c r="CE8" s="50"/>
      <c r="CF8" s="93"/>
      <c r="CG8" s="92"/>
      <c r="CH8" s="78"/>
      <c r="CI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J8" s="94">
        <f>DAY(CG8)</f>
        <v>0</v>
      </c>
      <c r="CK8" s="95">
        <f>IF(CJ8&gt;0,((CI8-CJ8)/CI8),)</f>
        <v>0</v>
      </c>
      <c r="CL8" s="48"/>
      <c r="CM8" s="92"/>
      <c r="CN8" s="78"/>
      <c r="CO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P8" s="94">
        <f>DAY(CM8)</f>
        <v>0</v>
      </c>
      <c r="CQ8" s="95">
        <f>IF(CP8&gt;0,((CO8-CP8)/CO8),)</f>
        <v>0</v>
      </c>
      <c r="CR8" s="48"/>
      <c r="CS8" s="92"/>
      <c r="CT8" s="78"/>
      <c r="CU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V8" s="94">
        <f>DAY(CS8)</f>
        <v>0</v>
      </c>
      <c r="CW8" s="95">
        <f>IF(CV8&gt;0,((CU8-CV8)/CU8),)</f>
        <v>0</v>
      </c>
      <c r="CX8" s="48"/>
      <c r="CY8" s="92"/>
      <c r="CZ8" s="78"/>
      <c r="DA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B8" s="94">
        <f>DAY(CY8)</f>
        <v>0</v>
      </c>
      <c r="DC8" s="95">
        <f>IF(DB8&gt;0,((DA8-DB8)/DA8),)</f>
        <v>0</v>
      </c>
      <c r="DD8" s="48"/>
      <c r="DE8" s="92"/>
      <c r="DF8" s="78"/>
      <c r="DG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H8" s="93"/>
      <c r="DI8" s="95">
        <f>IF(DH8&gt;0,((DG8-DH8)/DG8),)</f>
        <v>0</v>
      </c>
      <c r="DJ8" s="48"/>
      <c r="DK8" s="92"/>
      <c r="DL8" s="78"/>
      <c r="DM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N8" s="93"/>
      <c r="DO8" s="95">
        <f>IF(DN8&gt;0,((DM8-DN8)/DM8),)</f>
        <v>0</v>
      </c>
      <c r="DP8" s="48"/>
      <c r="DQ8" s="92"/>
      <c r="DR8" s="78"/>
      <c r="DS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T8" s="93"/>
      <c r="DU8" s="95">
        <f>IF(DT8&gt;0,((DS8-DT8)/DS8),)</f>
        <v>0</v>
      </c>
      <c r="DV8" s="48"/>
      <c r="DW8" s="92"/>
      <c r="DX8" s="78"/>
      <c r="DY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Z8" s="93"/>
      <c r="EA8" s="95">
        <f>IF(DZ8&gt;0,((DY8-DZ8)/DY8),)</f>
        <v>0</v>
      </c>
      <c r="EB8" s="48"/>
      <c r="EC8" s="92"/>
      <c r="ED8" s="78"/>
      <c r="EE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EF8" s="93"/>
      <c r="EG8" s="95">
        <f>IF(EF8&gt;0,((EE8-EF8)/EE8),)</f>
        <v>0</v>
      </c>
      <c r="EH8" s="48"/>
      <c r="EI8" s="93"/>
      <c r="EJ8" s="50"/>
      <c r="EK8" s="93"/>
      <c r="EL8" s="47" t="str">
        <f>CONCATENATE(ES8,EU8,ET8,EU8,EV8)</f>
        <v>1/1/2008</v>
      </c>
      <c r="EM8" s="167">
        <f>-IF($EO$4=$EZ$1,B8*($EO$3/12),IF($EO$4=$EZ$2,C8*($EO$3/12),IF($EO$4=$EZ$3,B8*($EO$3/4),IF($EO$4=$EZ$4,C8*($EO$3/4)))))</f>
        <v>0</v>
      </c>
      <c r="EN8" s="93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EO8" s="94">
        <f>DAY(EL8)</f>
        <v>1</v>
      </c>
      <c r="EP8" s="95">
        <f t="shared" ref="EP8:EP19" si="4">IF(EO8=1,100%,IF(EO8=DAY(A8),0%,))</f>
        <v>1</v>
      </c>
      <c r="EQ8" s="48"/>
      <c r="ES8" s="51">
        <f>MONTH(A8)</f>
        <v>1</v>
      </c>
      <c r="ET8" s="165">
        <f>IF(ISNUMBER(SEARCH("*advance*",$EO$4)),1,IF(ISNUMBER(SEARCH("*arrears*",$EO$4)),(DAY(A8)),""))</f>
        <v>1</v>
      </c>
      <c r="EU8" s="164" t="s">
        <v>101</v>
      </c>
      <c r="EV8" s="166">
        <f>YEAR(A8)</f>
        <v>2008</v>
      </c>
    </row>
    <row r="9" spans="1:157" s="102" customFormat="1">
      <c r="A9" s="179">
        <f>A8+29</f>
        <v>39507</v>
      </c>
      <c r="B9" s="180">
        <f>C8</f>
        <v>0</v>
      </c>
      <c r="C9" s="79">
        <v>0</v>
      </c>
      <c r="D9" s="97"/>
      <c r="E9" s="81" t="e">
        <f t="shared" ref="E9:E19" si="5">SUM((C9-U9+V9)/C8)-1</f>
        <v>#DIV/0!</v>
      </c>
      <c r="F9" s="82" t="e">
        <f>SUM(1+E9)*F8</f>
        <v>#DIV/0!</v>
      </c>
      <c r="G9" s="98" t="e">
        <f>SUM(F9-1)</f>
        <v>#DIV/0!</v>
      </c>
      <c r="H9" s="82" t="e">
        <f>SUM(1+E9)*H8</f>
        <v>#DIV/0!</v>
      </c>
      <c r="I9" s="84" t="e">
        <f>SUM(H9-1)</f>
        <v>#DIV/0!</v>
      </c>
      <c r="J9" s="88"/>
      <c r="K9" s="86">
        <f t="shared" si="1"/>
        <v>0</v>
      </c>
      <c r="L9" s="87">
        <f>SUM((X9*AA9)+(AD9*AG9)+(AJ9*AM9)+(AP9*AS9)+(AV9*AY9)+(BB9*BE9)+(BH9*BK9)+(BN9*BQ9)+(BT9*BW9)+(BZ9*CC9))-SUM((CH9*CK9)+(CN9*CQ9)+(CT9*CW9)+(CZ9*DC9)+(DF9*DI9)+(DL9*DO9)+(DR9*DU9)+(DX9*EA9)+(ED9*EG9)+(EM9*EP9))</f>
        <v>0</v>
      </c>
      <c r="M9" s="88" t="e">
        <f>(K9/(B9+L9))</f>
        <v>#DIV/0!</v>
      </c>
      <c r="N9" s="82" t="e">
        <f>SUM(1+M9)*N8</f>
        <v>#DIV/0!</v>
      </c>
      <c r="O9" s="98" t="e">
        <f>SUM(N9-1)</f>
        <v>#DIV/0!</v>
      </c>
      <c r="P9" s="103" t="e">
        <f>SUM(1+M9)*P8</f>
        <v>#DIV/0!</v>
      </c>
      <c r="Q9" s="84" t="e">
        <f>SUM(P9-1)</f>
        <v>#DIV/0!</v>
      </c>
      <c r="R9" s="88"/>
      <c r="S9" s="89" t="e">
        <f t="shared" si="3"/>
        <v>#DIV/0!</v>
      </c>
      <c r="T9" s="88"/>
      <c r="U9" s="90">
        <f>SUM(X9,AD9,AJ9,AP9,AV9,BB9,BH9,BN9,BT9,BZ9)</f>
        <v>0</v>
      </c>
      <c r="V9" s="91">
        <f>SUM(CH9,CN9,CT9,CZ9,DF9,DL9,DR9,DX9,ED9,EM9)</f>
        <v>0</v>
      </c>
      <c r="W9" s="99"/>
      <c r="X9" s="78"/>
      <c r="Y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Z9" s="94">
        <f>DAY(W9)</f>
        <v>0</v>
      </c>
      <c r="AA9" s="95">
        <f>IF(Z9&gt;0,((Y9-Z9)/Y9),)</f>
        <v>0</v>
      </c>
      <c r="AB9" s="100"/>
      <c r="AC9" s="99"/>
      <c r="AD9" s="78"/>
      <c r="AE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AF9" s="94">
        <f>DAY(AC9)</f>
        <v>0</v>
      </c>
      <c r="AG9" s="95">
        <f>IF(AF9&gt;0,((AE9-AF9)/AE9),)</f>
        <v>0</v>
      </c>
      <c r="AH9" s="100"/>
      <c r="AI9" s="99"/>
      <c r="AJ9" s="78"/>
      <c r="AK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AL9" s="94">
        <f>DAY(AI9)</f>
        <v>0</v>
      </c>
      <c r="AM9" s="95">
        <f>IF(AL9&gt;0,((AK9-AL9)/AK9),)</f>
        <v>0</v>
      </c>
      <c r="AN9" s="100"/>
      <c r="AO9" s="99"/>
      <c r="AP9" s="78"/>
      <c r="AQ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AR9" s="94">
        <f>DAY(AO9)</f>
        <v>0</v>
      </c>
      <c r="AS9" s="95">
        <f>IF(AR9&gt;0,((AQ9-AR9)/AQ9),)</f>
        <v>0</v>
      </c>
      <c r="AT9" s="100"/>
      <c r="AU9" s="99"/>
      <c r="AV9" s="78"/>
      <c r="AW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AX9" s="94">
        <f>DAY(AU9)</f>
        <v>0</v>
      </c>
      <c r="AY9" s="95">
        <f>IF(AX9&gt;0,((AW9-AX9)/AW9),)</f>
        <v>0</v>
      </c>
      <c r="AZ9" s="100"/>
      <c r="BA9" s="99"/>
      <c r="BB9" s="78"/>
      <c r="BC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BD9" s="94">
        <f>DAY(BA9)</f>
        <v>0</v>
      </c>
      <c r="BE9" s="95">
        <f>IF(BD9&gt;0,((BC9-BD9)/BC9),)</f>
        <v>0</v>
      </c>
      <c r="BF9" s="100"/>
      <c r="BG9" s="99"/>
      <c r="BH9" s="78"/>
      <c r="BI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BJ9" s="94">
        <f>DAY(BG9)</f>
        <v>0</v>
      </c>
      <c r="BK9" s="95">
        <f>IF(BJ9&gt;0,((BI9-BJ9)/BI9),)</f>
        <v>0</v>
      </c>
      <c r="BL9" s="100"/>
      <c r="BM9" s="99"/>
      <c r="BN9" s="78"/>
      <c r="BO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BP9" s="94">
        <f>DAY(BM9)</f>
        <v>0</v>
      </c>
      <c r="BQ9" s="95">
        <f>IF(BP9&gt;0,((BO9-BP9)/BO9),)</f>
        <v>0</v>
      </c>
      <c r="BR9" s="100"/>
      <c r="BS9" s="99"/>
      <c r="BT9" s="78"/>
      <c r="BU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BV9" s="94">
        <f>DAY(BS9)</f>
        <v>0</v>
      </c>
      <c r="BW9" s="95">
        <f>IF(BV9&gt;0,((BU9-BV9)/BU9),)</f>
        <v>0</v>
      </c>
      <c r="BX9" s="100"/>
      <c r="BY9" s="99"/>
      <c r="BZ9" s="78"/>
      <c r="CA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CB9" s="94">
        <f>DAY(BY9)</f>
        <v>0</v>
      </c>
      <c r="CC9" s="95">
        <f>IF(CB9&gt;0,((CA9-CB9)/CA9),)</f>
        <v>0</v>
      </c>
      <c r="CD9" s="95"/>
      <c r="CE9" s="101"/>
      <c r="CF9" s="95"/>
      <c r="CG9" s="99"/>
      <c r="CH9" s="78"/>
      <c r="CI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CJ9" s="94">
        <f>DAY(CG9)</f>
        <v>0</v>
      </c>
      <c r="CK9" s="95">
        <f>IF(CJ9&gt;0,((CI9-CJ9)/CI9),)</f>
        <v>0</v>
      </c>
      <c r="CL9" s="100"/>
      <c r="CM9" s="99"/>
      <c r="CN9" s="78"/>
      <c r="CO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CP9" s="94">
        <f>DAY(CM9)</f>
        <v>0</v>
      </c>
      <c r="CQ9" s="95">
        <f>IF(CP9&gt;0,((CO9-CP9)/CO9),)</f>
        <v>0</v>
      </c>
      <c r="CR9" s="100"/>
      <c r="CS9" s="99"/>
      <c r="CT9" s="78"/>
      <c r="CU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CV9" s="94">
        <f>DAY(CS9)</f>
        <v>0</v>
      </c>
      <c r="CW9" s="95">
        <f>IF(CV9&gt;0,((CU9-CV9)/CU9),)</f>
        <v>0</v>
      </c>
      <c r="CX9" s="100"/>
      <c r="CY9" s="99"/>
      <c r="CZ9" s="78"/>
      <c r="DA9" s="93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DB9" s="94">
        <f>DAY(CY9)</f>
        <v>0</v>
      </c>
      <c r="DC9" s="95">
        <f>IF(DB9&gt;0,((DA9-DB9)/DA9),)</f>
        <v>0</v>
      </c>
      <c r="DD9" s="100"/>
      <c r="DE9" s="99"/>
      <c r="DF9" s="78"/>
      <c r="DG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DH9" s="94">
        <f>DAY(DE9)</f>
        <v>0</v>
      </c>
      <c r="DI9" s="95">
        <f>IF(DH9&gt;0,((DG9-DH9)/DG9),)</f>
        <v>0</v>
      </c>
      <c r="DJ9" s="100"/>
      <c r="DK9" s="99"/>
      <c r="DL9" s="78"/>
      <c r="DM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DN9" s="94">
        <f>DAY(DK9)</f>
        <v>0</v>
      </c>
      <c r="DO9" s="95">
        <f>IF(DN9&gt;0,((DM9-DN9)/DM9),)</f>
        <v>0</v>
      </c>
      <c r="DP9" s="100"/>
      <c r="DQ9" s="99"/>
      <c r="DR9" s="78"/>
      <c r="DS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DT9" s="94">
        <f>DAY(DQ9)</f>
        <v>0</v>
      </c>
      <c r="DU9" s="95">
        <f>IF(DT9&gt;0,((DS9-DT9)/DS9),)</f>
        <v>0</v>
      </c>
      <c r="DV9" s="100"/>
      <c r="DW9" s="99"/>
      <c r="DX9" s="78"/>
      <c r="DY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DZ9" s="94">
        <f>DAY(DW9)</f>
        <v>0</v>
      </c>
      <c r="EA9" s="95">
        <f>IF(DZ9&gt;0,((DY9-DZ9)/DY9),)</f>
        <v>0</v>
      </c>
      <c r="EB9" s="100"/>
      <c r="EC9" s="99"/>
      <c r="ED9" s="78"/>
      <c r="EE9" s="93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EF9" s="94">
        <f>DAY(EC9)</f>
        <v>0</v>
      </c>
      <c r="EG9" s="95">
        <f>IF(EF9&gt;0,((EE9-EF9)/EE9),)</f>
        <v>0</v>
      </c>
      <c r="EH9" s="100"/>
      <c r="EI9" s="95"/>
      <c r="EJ9" s="101"/>
      <c r="EK9" s="95"/>
      <c r="EL9" s="47" t="str">
        <f t="shared" ref="EL9:EL19" si="6">CONCATENATE(ES9,EU9,ET9,EU9,EV9)</f>
        <v>2/1/2008</v>
      </c>
      <c r="EM9" s="167">
        <f t="shared" ref="EM9:EM19" si="7">-IF($EO$4=$EZ$1,B9*($EO$3/12),IF($EO$4=$EZ$2,C9*($EO$3/12),IF($EO$4=$EZ$3,B9*($EO$3/4),IF($EO$4=$EZ$4,C9*($EO$3/4)))))</f>
        <v>0</v>
      </c>
      <c r="EN9" s="93">
        <f t="shared" ref="EN9:EN19" si="8"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EO9" s="94">
        <f t="shared" ref="EO9:EO19" si="9">DAY(EL9)</f>
        <v>1</v>
      </c>
      <c r="EP9" s="95">
        <f t="shared" si="4"/>
        <v>1</v>
      </c>
      <c r="EQ9" s="100"/>
      <c r="ES9" s="51">
        <f t="shared" ref="ES9:ES61" si="10">MONTH(A9)</f>
        <v>2</v>
      </c>
      <c r="ET9" s="165">
        <f>IF(ISNUMBER(SEARCH("*advance*",$EO$4)),1,IF(ISNUMBER(SEARCH("*arrears*",$EO$4)),(DAY(A9)),""))</f>
        <v>1</v>
      </c>
      <c r="EU9" s="164" t="s">
        <v>101</v>
      </c>
      <c r="EV9" s="166">
        <f t="shared" ref="EV9:EV61" si="11">YEAR(A9)</f>
        <v>2008</v>
      </c>
    </row>
    <row r="10" spans="1:157" s="51" customFormat="1">
      <c r="A10" s="179">
        <f>A9+31</f>
        <v>39538</v>
      </c>
      <c r="B10" s="180">
        <f>C9</f>
        <v>0</v>
      </c>
      <c r="C10" s="79">
        <v>0</v>
      </c>
      <c r="D10" s="80"/>
      <c r="E10" s="81" t="e">
        <f t="shared" si="5"/>
        <v>#DIV/0!</v>
      </c>
      <c r="F10" s="103" t="e">
        <f t="shared" ref="F10:F17" si="12">SUM(1+E10)*F9</f>
        <v>#DIV/0!</v>
      </c>
      <c r="G10" s="83" t="e">
        <f t="shared" si="0"/>
        <v>#DIV/0!</v>
      </c>
      <c r="H10" s="103" t="e">
        <f>SUM(1+E10)*H9</f>
        <v>#DIV/0!</v>
      </c>
      <c r="I10" s="104" t="e">
        <f>SUM(H10-1)</f>
        <v>#DIV/0!</v>
      </c>
      <c r="J10" s="85"/>
      <c r="K10" s="86">
        <f t="shared" si="1"/>
        <v>0</v>
      </c>
      <c r="L10" s="87">
        <f t="shared" ref="L10:L19" si="13">SUM((X10*AA10)+(AD10*AG10)+(AJ10*AM10)+(AP10*AS10)+(AV10*AY10)+(BB10*BE10)+(BH10*BK10)+(BN10*BQ10)+(BT10*BW10)+(BZ10*CC10))-SUM((CH10*CK10)+(CN10*CQ10)+(CT10*CW10)+(CZ10*DC10)+(DF10*DI10)+(DL10*DO10)+(DR10*DU10)+(DX10*EA10)+(ED10*EG10)+(EM10*EP10))</f>
        <v>0</v>
      </c>
      <c r="M10" s="85" t="e">
        <f>K10/(B10+L10)</f>
        <v>#DIV/0!</v>
      </c>
      <c r="N10" s="103" t="e">
        <f>SUM(1+M10)*N9</f>
        <v>#DIV/0!</v>
      </c>
      <c r="O10" s="83" t="e">
        <f t="shared" si="2"/>
        <v>#DIV/0!</v>
      </c>
      <c r="P10" s="103" t="e">
        <f>SUM(1+M10)*P9</f>
        <v>#DIV/0!</v>
      </c>
      <c r="Q10" s="104" t="e">
        <f>SUM(P10-1)</f>
        <v>#DIV/0!</v>
      </c>
      <c r="R10" s="85"/>
      <c r="S10" s="89" t="e">
        <f t="shared" si="3"/>
        <v>#DIV/0!</v>
      </c>
      <c r="T10" s="88"/>
      <c r="U10" s="90">
        <f t="shared" ref="U10:U19" si="14">SUM(X10,AD10,AJ10,AP10,AV10,BB10,BH10,BN10,BT10,BZ10)</f>
        <v>0</v>
      </c>
      <c r="V10" s="91">
        <f t="shared" ref="V10:V19" si="15">SUM(CH10,CN10,CT10,CZ10,DF10,DL10,DR10,DX10,ED10,EM10)</f>
        <v>0</v>
      </c>
      <c r="W10" s="99"/>
      <c r="X10" s="78"/>
      <c r="Y10" s="93">
        <f t="shared" ref="Y10:Y19" si="16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Z10" s="94">
        <f t="shared" ref="Z10:Z61" si="17">DAY(W10)</f>
        <v>0</v>
      </c>
      <c r="AA10" s="95">
        <f t="shared" ref="AA10:AA59" si="18">IF(Z10&gt;0,((Y10-Z10)/Y10),)</f>
        <v>0</v>
      </c>
      <c r="AB10" s="100"/>
      <c r="AC10" s="99"/>
      <c r="AD10" s="78"/>
      <c r="AE10" s="93">
        <f t="shared" ref="AE10:AE19" si="19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AF10" s="94">
        <f t="shared" ref="AF10:AF61" si="20">DAY(AC10)</f>
        <v>0</v>
      </c>
      <c r="AG10" s="95">
        <f t="shared" ref="AG10:AG59" si="21">IF(AF10&gt;0,((AE10-AF10)/AE10),)</f>
        <v>0</v>
      </c>
      <c r="AH10" s="100"/>
      <c r="AI10" s="99"/>
      <c r="AJ10" s="78"/>
      <c r="AK10" s="93">
        <f t="shared" ref="AK10:AK19" si="22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AL10" s="94">
        <f t="shared" ref="AL10:AL61" si="23">DAY(AI10)</f>
        <v>0</v>
      </c>
      <c r="AM10" s="95">
        <f t="shared" ref="AM10:AM59" si="24">IF(AL10&gt;0,((AK10-AL10)/AK10),)</f>
        <v>0</v>
      </c>
      <c r="AN10" s="100"/>
      <c r="AO10" s="99"/>
      <c r="AP10" s="78"/>
      <c r="AQ10" s="93">
        <f t="shared" ref="AQ10:AQ19" si="25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AR10" s="94">
        <f t="shared" ref="AR10:AR61" si="26">DAY(AO10)</f>
        <v>0</v>
      </c>
      <c r="AS10" s="95">
        <f t="shared" ref="AS10:AS59" si="27">IF(AR10&gt;0,((AQ10-AR10)/AQ10),)</f>
        <v>0</v>
      </c>
      <c r="AT10" s="100"/>
      <c r="AU10" s="99"/>
      <c r="AV10" s="78"/>
      <c r="AW10" s="93">
        <f t="shared" ref="AW10:AW19" si="28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AX10" s="94">
        <f t="shared" ref="AX10:AX61" si="29">DAY(AU10)</f>
        <v>0</v>
      </c>
      <c r="AY10" s="95">
        <f t="shared" ref="AY10:AY59" si="30">IF(AX10&gt;0,((AW10-AX10)/AW10),)</f>
        <v>0</v>
      </c>
      <c r="AZ10" s="100"/>
      <c r="BA10" s="99"/>
      <c r="BB10" s="78"/>
      <c r="BC10" s="93">
        <f t="shared" ref="BC10:BC19" si="31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D10" s="94">
        <f t="shared" ref="BD10:BD61" si="32">DAY(BA10)</f>
        <v>0</v>
      </c>
      <c r="BE10" s="95">
        <f t="shared" ref="BE10:BE59" si="33">IF(BD10&gt;0,((BC10-BD10)/BC10),)</f>
        <v>0</v>
      </c>
      <c r="BF10" s="100"/>
      <c r="BG10" s="99"/>
      <c r="BH10" s="78"/>
      <c r="BI10" s="93">
        <f t="shared" ref="BI10:BI19" si="34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J10" s="94">
        <f t="shared" ref="BJ10:BJ61" si="35">DAY(BG10)</f>
        <v>0</v>
      </c>
      <c r="BK10" s="95">
        <f t="shared" ref="BK10:BK59" si="36">IF(BJ10&gt;0,((BI10-BJ10)/BI10),)</f>
        <v>0</v>
      </c>
      <c r="BL10" s="100"/>
      <c r="BM10" s="99"/>
      <c r="BN10" s="78"/>
      <c r="BO10" s="93">
        <f t="shared" ref="BO10:BO19" si="37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P10" s="94">
        <f t="shared" ref="BP10:BP61" si="38">DAY(BM10)</f>
        <v>0</v>
      </c>
      <c r="BQ10" s="95">
        <f t="shared" ref="BQ10:BQ59" si="39">IF(BP10&gt;0,((BO10-BP10)/BO10),)</f>
        <v>0</v>
      </c>
      <c r="BR10" s="100"/>
      <c r="BS10" s="99"/>
      <c r="BT10" s="78"/>
      <c r="BU10" s="93">
        <f t="shared" ref="BU10:BU19" si="40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V10" s="94">
        <f t="shared" ref="BV10:BV61" si="41">DAY(BS10)</f>
        <v>0</v>
      </c>
      <c r="BW10" s="95">
        <f t="shared" ref="BW10:BW59" si="42">IF(BV10&gt;0,((BU10-BV10)/BU10),)</f>
        <v>0</v>
      </c>
      <c r="BX10" s="100"/>
      <c r="BY10" s="99"/>
      <c r="BZ10" s="78"/>
      <c r="CA10" s="93">
        <f t="shared" ref="CA10:CA19" si="43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B10" s="94">
        <f t="shared" ref="CB10:CB61" si="44">DAY(BY10)</f>
        <v>0</v>
      </c>
      <c r="CC10" s="95">
        <f t="shared" ref="CC10:CC59" si="45">IF(CB10&gt;0,((CA10-CB10)/CA10),)</f>
        <v>0</v>
      </c>
      <c r="CD10" s="95"/>
      <c r="CE10" s="101"/>
      <c r="CF10" s="95"/>
      <c r="CG10" s="99"/>
      <c r="CH10" s="78"/>
      <c r="CI10" s="93">
        <f t="shared" ref="CI10:CI19" si="46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J10" s="94">
        <f t="shared" ref="CJ10:CJ61" si="47">DAY(CG10)</f>
        <v>0</v>
      </c>
      <c r="CK10" s="95">
        <f t="shared" ref="CK10:CK59" si="48">IF(CJ10&gt;0,((CI10-CJ10)/CI10),)</f>
        <v>0</v>
      </c>
      <c r="CL10" s="100"/>
      <c r="CM10" s="99"/>
      <c r="CN10" s="78"/>
      <c r="CO10" s="93">
        <f t="shared" ref="CO10:CO19" si="49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P10" s="94">
        <f t="shared" ref="CP10:CP61" si="50">DAY(CM10)</f>
        <v>0</v>
      </c>
      <c r="CQ10" s="95">
        <f t="shared" ref="CQ10:CQ59" si="51">IF(CP10&gt;0,((CO10-CP10)/CO10),)</f>
        <v>0</v>
      </c>
      <c r="CR10" s="100"/>
      <c r="CS10" s="99"/>
      <c r="CT10" s="78"/>
      <c r="CU10" s="93">
        <f t="shared" ref="CU10:CU19" si="52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V10" s="94">
        <f t="shared" ref="CV10:CV61" si="53">DAY(CS10)</f>
        <v>0</v>
      </c>
      <c r="CW10" s="95">
        <f t="shared" ref="CW10:CW59" si="54">IF(CV10&gt;0,((CU10-CV10)/CU10),)</f>
        <v>0</v>
      </c>
      <c r="CX10" s="100"/>
      <c r="CY10" s="99"/>
      <c r="CZ10" s="78"/>
      <c r="DA10" s="93">
        <f t="shared" ref="DA10:DA19" si="55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B10" s="94">
        <f t="shared" ref="DB10:DB61" si="56">DAY(CY10)</f>
        <v>0</v>
      </c>
      <c r="DC10" s="95">
        <f t="shared" ref="DC10:DC59" si="57">IF(DB10&gt;0,((DA10-DB10)/DA10),)</f>
        <v>0</v>
      </c>
      <c r="DD10" s="100"/>
      <c r="DE10" s="99"/>
      <c r="DF10" s="78"/>
      <c r="DG10" s="93">
        <f t="shared" ref="DG10:DG19" si="58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H10" s="94">
        <f t="shared" ref="DH10:DH61" si="59">DAY(DE10)</f>
        <v>0</v>
      </c>
      <c r="DI10" s="95">
        <f t="shared" ref="DI10:DI59" si="60">IF(DH10&gt;0,((DG10-DH10)/DG10),)</f>
        <v>0</v>
      </c>
      <c r="DJ10" s="100"/>
      <c r="DK10" s="99"/>
      <c r="DL10" s="78"/>
      <c r="DM10" s="93">
        <f t="shared" ref="DM10:DM19" si="61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N10" s="94">
        <f t="shared" ref="DN10:DN61" si="62">DAY(DK10)</f>
        <v>0</v>
      </c>
      <c r="DO10" s="95">
        <f t="shared" ref="DO10:DO59" si="63">IF(DN10&gt;0,((DM10-DN10)/DM10),)</f>
        <v>0</v>
      </c>
      <c r="DP10" s="100"/>
      <c r="DQ10" s="99"/>
      <c r="DR10" s="78"/>
      <c r="DS10" s="93">
        <f t="shared" ref="DS10:DS19" si="64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T10" s="94">
        <f t="shared" ref="DT10:DT61" si="65">DAY(DQ10)</f>
        <v>0</v>
      </c>
      <c r="DU10" s="95">
        <f t="shared" ref="DU10:DU59" si="66">IF(DT10&gt;0,((DS10-DT10)/DS10),)</f>
        <v>0</v>
      </c>
      <c r="DV10" s="100"/>
      <c r="DW10" s="99"/>
      <c r="DX10" s="78"/>
      <c r="DY10" s="93">
        <f t="shared" ref="DY10:DY19" si="67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Z10" s="94">
        <f t="shared" ref="DZ10:DZ61" si="68">DAY(DW10)</f>
        <v>0</v>
      </c>
      <c r="EA10" s="95">
        <f t="shared" ref="EA10:EA59" si="69">IF(DZ10&gt;0,((DY10-DZ10)/DY10),)</f>
        <v>0</v>
      </c>
      <c r="EB10" s="100"/>
      <c r="EC10" s="99"/>
      <c r="ED10" s="78"/>
      <c r="EE10" s="93">
        <f t="shared" ref="EE10:EE19" si="70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EF10" s="94">
        <f t="shared" ref="EF10:EF61" si="71">DAY(EC10)</f>
        <v>0</v>
      </c>
      <c r="EG10" s="95">
        <f t="shared" ref="EG10:EG59" si="72">IF(EF10&gt;0,((EE10-EF10)/EE10),)</f>
        <v>0</v>
      </c>
      <c r="EH10" s="100"/>
      <c r="EI10" s="95"/>
      <c r="EJ10" s="101"/>
      <c r="EK10" s="95"/>
      <c r="EL10" s="47" t="str">
        <f t="shared" si="6"/>
        <v>3/1/2008</v>
      </c>
      <c r="EM10" s="167">
        <f t="shared" si="7"/>
        <v>0</v>
      </c>
      <c r="EN10" s="93">
        <f t="shared" si="8"/>
        <v>31</v>
      </c>
      <c r="EO10" s="94">
        <f t="shared" si="9"/>
        <v>1</v>
      </c>
      <c r="EP10" s="95">
        <f t="shared" si="4"/>
        <v>1</v>
      </c>
      <c r="EQ10" s="100"/>
      <c r="ES10" s="51">
        <f t="shared" si="10"/>
        <v>3</v>
      </c>
      <c r="ET10" s="165">
        <f t="shared" ref="ET10:ET19" si="73">IF(ISNUMBER(SEARCH("*advance*",$EO$4)),1,IF(ISNUMBER(SEARCH("*arrears*",$EO$4)),(DAY(A10)),""))</f>
        <v>1</v>
      </c>
      <c r="EU10" s="164" t="s">
        <v>101</v>
      </c>
      <c r="EV10" s="166">
        <f t="shared" si="11"/>
        <v>2008</v>
      </c>
    </row>
    <row r="11" spans="1:157" s="51" customFormat="1">
      <c r="A11" s="179">
        <f>A10+30</f>
        <v>39568</v>
      </c>
      <c r="B11" s="180">
        <f>C10</f>
        <v>0</v>
      </c>
      <c r="C11" s="79">
        <v>0</v>
      </c>
      <c r="D11" s="80"/>
      <c r="E11" s="81" t="e">
        <f t="shared" si="5"/>
        <v>#DIV/0!</v>
      </c>
      <c r="F11" s="103" t="e">
        <f t="shared" si="12"/>
        <v>#DIV/0!</v>
      </c>
      <c r="G11" s="83" t="e">
        <f t="shared" si="0"/>
        <v>#DIV/0!</v>
      </c>
      <c r="H11" s="103" t="e">
        <f>SUM(1+E11)*H10</f>
        <v>#DIV/0!</v>
      </c>
      <c r="I11" s="104" t="e">
        <f>SUM(H11-1)</f>
        <v>#DIV/0!</v>
      </c>
      <c r="J11" s="85"/>
      <c r="K11" s="86">
        <f t="shared" si="1"/>
        <v>0</v>
      </c>
      <c r="L11" s="87">
        <f t="shared" si="13"/>
        <v>0</v>
      </c>
      <c r="M11" s="85" t="e">
        <f t="shared" ref="M11:M19" si="74">SUM(K11/(B11+L11))</f>
        <v>#DIV/0!</v>
      </c>
      <c r="N11" s="103" t="e">
        <f t="shared" ref="N11:N17" si="75">SUM(1+M11)*N10</f>
        <v>#DIV/0!</v>
      </c>
      <c r="O11" s="83" t="e">
        <f t="shared" si="2"/>
        <v>#DIV/0!</v>
      </c>
      <c r="P11" s="103" t="e">
        <f t="shared" ref="P11:P17" si="76">SUM(1+M11)*P10</f>
        <v>#DIV/0!</v>
      </c>
      <c r="Q11" s="104" t="e">
        <f t="shared" ref="Q11:Q17" si="77">SUM(P11-1)</f>
        <v>#DIV/0!</v>
      </c>
      <c r="R11" s="85"/>
      <c r="S11" s="89" t="e">
        <f t="shared" si="3"/>
        <v>#DIV/0!</v>
      </c>
      <c r="T11" s="88"/>
      <c r="U11" s="90">
        <f t="shared" si="14"/>
        <v>0</v>
      </c>
      <c r="V11" s="91">
        <f t="shared" si="15"/>
        <v>0</v>
      </c>
      <c r="W11" s="99"/>
      <c r="X11" s="78"/>
      <c r="Y11" s="93">
        <f t="shared" si="16"/>
        <v>30</v>
      </c>
      <c r="Z11" s="94">
        <f t="shared" si="17"/>
        <v>0</v>
      </c>
      <c r="AA11" s="95">
        <f t="shared" si="18"/>
        <v>0</v>
      </c>
      <c r="AB11" s="100"/>
      <c r="AC11" s="99"/>
      <c r="AD11" s="78"/>
      <c r="AE11" s="93">
        <f t="shared" si="19"/>
        <v>30</v>
      </c>
      <c r="AF11" s="94">
        <f t="shared" si="20"/>
        <v>0</v>
      </c>
      <c r="AG11" s="95">
        <f t="shared" si="21"/>
        <v>0</v>
      </c>
      <c r="AH11" s="100"/>
      <c r="AI11" s="99"/>
      <c r="AJ11" s="78"/>
      <c r="AK11" s="93">
        <f t="shared" si="22"/>
        <v>30</v>
      </c>
      <c r="AL11" s="94">
        <f t="shared" si="23"/>
        <v>0</v>
      </c>
      <c r="AM11" s="95">
        <f t="shared" si="24"/>
        <v>0</v>
      </c>
      <c r="AN11" s="100"/>
      <c r="AO11" s="99"/>
      <c r="AP11" s="78"/>
      <c r="AQ11" s="93">
        <f t="shared" si="25"/>
        <v>30</v>
      </c>
      <c r="AR11" s="94">
        <f t="shared" si="26"/>
        <v>0</v>
      </c>
      <c r="AS11" s="95">
        <f t="shared" si="27"/>
        <v>0</v>
      </c>
      <c r="AT11" s="100"/>
      <c r="AU11" s="99"/>
      <c r="AV11" s="78"/>
      <c r="AW11" s="93">
        <f t="shared" si="28"/>
        <v>30</v>
      </c>
      <c r="AX11" s="94">
        <f t="shared" si="29"/>
        <v>0</v>
      </c>
      <c r="AY11" s="95">
        <f t="shared" si="30"/>
        <v>0</v>
      </c>
      <c r="AZ11" s="100"/>
      <c r="BA11" s="99"/>
      <c r="BB11" s="78"/>
      <c r="BC11" s="93">
        <f t="shared" si="31"/>
        <v>30</v>
      </c>
      <c r="BD11" s="94">
        <f t="shared" si="32"/>
        <v>0</v>
      </c>
      <c r="BE11" s="95">
        <f t="shared" si="33"/>
        <v>0</v>
      </c>
      <c r="BF11" s="100"/>
      <c r="BG11" s="99"/>
      <c r="BH11" s="78"/>
      <c r="BI11" s="93">
        <f t="shared" si="34"/>
        <v>30</v>
      </c>
      <c r="BJ11" s="94">
        <f t="shared" si="35"/>
        <v>0</v>
      </c>
      <c r="BK11" s="95">
        <f t="shared" si="36"/>
        <v>0</v>
      </c>
      <c r="BL11" s="100"/>
      <c r="BM11" s="99"/>
      <c r="BN11" s="78"/>
      <c r="BO11" s="93">
        <f t="shared" si="37"/>
        <v>30</v>
      </c>
      <c r="BP11" s="94">
        <f t="shared" si="38"/>
        <v>0</v>
      </c>
      <c r="BQ11" s="95">
        <f t="shared" si="39"/>
        <v>0</v>
      </c>
      <c r="BR11" s="100"/>
      <c r="BS11" s="99"/>
      <c r="BT11" s="78"/>
      <c r="BU11" s="93">
        <f t="shared" si="40"/>
        <v>30</v>
      </c>
      <c r="BV11" s="94">
        <f t="shared" si="41"/>
        <v>0</v>
      </c>
      <c r="BW11" s="95">
        <f t="shared" si="42"/>
        <v>0</v>
      </c>
      <c r="BX11" s="100"/>
      <c r="BY11" s="99"/>
      <c r="BZ11" s="78"/>
      <c r="CA11" s="93">
        <f t="shared" si="43"/>
        <v>30</v>
      </c>
      <c r="CB11" s="94">
        <f t="shared" si="44"/>
        <v>0</v>
      </c>
      <c r="CC11" s="95">
        <f t="shared" si="45"/>
        <v>0</v>
      </c>
      <c r="CD11" s="95"/>
      <c r="CE11" s="101"/>
      <c r="CF11" s="95"/>
      <c r="CG11" s="99"/>
      <c r="CH11" s="78"/>
      <c r="CI11" s="93">
        <f t="shared" si="46"/>
        <v>30</v>
      </c>
      <c r="CJ11" s="94">
        <f t="shared" si="47"/>
        <v>0</v>
      </c>
      <c r="CK11" s="95">
        <f t="shared" si="48"/>
        <v>0</v>
      </c>
      <c r="CL11" s="100"/>
      <c r="CM11" s="99"/>
      <c r="CN11" s="78"/>
      <c r="CO11" s="93">
        <f t="shared" si="49"/>
        <v>30</v>
      </c>
      <c r="CP11" s="94">
        <f t="shared" si="50"/>
        <v>0</v>
      </c>
      <c r="CQ11" s="95">
        <f t="shared" si="51"/>
        <v>0</v>
      </c>
      <c r="CR11" s="100"/>
      <c r="CS11" s="99"/>
      <c r="CT11" s="78"/>
      <c r="CU11" s="93">
        <f t="shared" si="52"/>
        <v>30</v>
      </c>
      <c r="CV11" s="94">
        <f t="shared" si="53"/>
        <v>0</v>
      </c>
      <c r="CW11" s="95">
        <f t="shared" si="54"/>
        <v>0</v>
      </c>
      <c r="CX11" s="100"/>
      <c r="CY11" s="99"/>
      <c r="CZ11" s="78"/>
      <c r="DA11" s="93">
        <f t="shared" si="55"/>
        <v>30</v>
      </c>
      <c r="DB11" s="94">
        <f t="shared" si="56"/>
        <v>0</v>
      </c>
      <c r="DC11" s="95">
        <f t="shared" si="57"/>
        <v>0</v>
      </c>
      <c r="DD11" s="100"/>
      <c r="DE11" s="99"/>
      <c r="DF11" s="78"/>
      <c r="DG11" s="93">
        <f t="shared" si="58"/>
        <v>30</v>
      </c>
      <c r="DH11" s="94">
        <f t="shared" si="59"/>
        <v>0</v>
      </c>
      <c r="DI11" s="95">
        <f t="shared" si="60"/>
        <v>0</v>
      </c>
      <c r="DJ11" s="100"/>
      <c r="DK11" s="99"/>
      <c r="DL11" s="78"/>
      <c r="DM11" s="93">
        <f t="shared" si="61"/>
        <v>30</v>
      </c>
      <c r="DN11" s="94">
        <f t="shared" si="62"/>
        <v>0</v>
      </c>
      <c r="DO11" s="95">
        <f t="shared" si="63"/>
        <v>0</v>
      </c>
      <c r="DP11" s="100"/>
      <c r="DQ11" s="99"/>
      <c r="DR11" s="78"/>
      <c r="DS11" s="93">
        <f t="shared" si="64"/>
        <v>30</v>
      </c>
      <c r="DT11" s="94">
        <f t="shared" si="65"/>
        <v>0</v>
      </c>
      <c r="DU11" s="95">
        <f t="shared" si="66"/>
        <v>0</v>
      </c>
      <c r="DV11" s="100"/>
      <c r="DW11" s="99"/>
      <c r="DX11" s="78"/>
      <c r="DY11" s="93">
        <f t="shared" si="67"/>
        <v>30</v>
      </c>
      <c r="DZ11" s="94">
        <f t="shared" si="68"/>
        <v>0</v>
      </c>
      <c r="EA11" s="95">
        <f t="shared" si="69"/>
        <v>0</v>
      </c>
      <c r="EB11" s="100"/>
      <c r="EC11" s="99"/>
      <c r="ED11" s="78"/>
      <c r="EE11" s="93">
        <f t="shared" si="70"/>
        <v>30</v>
      </c>
      <c r="EF11" s="94">
        <f t="shared" si="71"/>
        <v>0</v>
      </c>
      <c r="EG11" s="95">
        <f t="shared" si="72"/>
        <v>0</v>
      </c>
      <c r="EH11" s="100"/>
      <c r="EI11" s="95"/>
      <c r="EJ11" s="101"/>
      <c r="EK11" s="95"/>
      <c r="EL11" s="47" t="str">
        <f t="shared" si="6"/>
        <v>4/1/2008</v>
      </c>
      <c r="EM11" s="167">
        <f t="shared" si="7"/>
        <v>0</v>
      </c>
      <c r="EN11" s="93">
        <f t="shared" si="8"/>
        <v>30</v>
      </c>
      <c r="EO11" s="94">
        <f t="shared" si="9"/>
        <v>1</v>
      </c>
      <c r="EP11" s="95">
        <f t="shared" si="4"/>
        <v>1</v>
      </c>
      <c r="EQ11" s="100"/>
      <c r="ES11" s="51">
        <f t="shared" si="10"/>
        <v>4</v>
      </c>
      <c r="ET11" s="165">
        <f t="shared" si="73"/>
        <v>1</v>
      </c>
      <c r="EU11" s="164" t="s">
        <v>101</v>
      </c>
      <c r="EV11" s="166">
        <f t="shared" si="11"/>
        <v>2008</v>
      </c>
    </row>
    <row r="12" spans="1:157" s="51" customFormat="1">
      <c r="A12" s="179">
        <f>A11+31</f>
        <v>39599</v>
      </c>
      <c r="B12" s="180">
        <f t="shared" ref="B12:B19" si="78">C11</f>
        <v>0</v>
      </c>
      <c r="C12" s="79">
        <v>0</v>
      </c>
      <c r="D12" s="80"/>
      <c r="E12" s="81" t="e">
        <f t="shared" si="5"/>
        <v>#DIV/0!</v>
      </c>
      <c r="F12" s="103" t="e">
        <f t="shared" si="12"/>
        <v>#DIV/0!</v>
      </c>
      <c r="G12" s="83" t="e">
        <f t="shared" si="0"/>
        <v>#DIV/0!</v>
      </c>
      <c r="H12" s="103" t="e">
        <f t="shared" ref="H12:H17" si="79">SUM(1+E12)*H11</f>
        <v>#DIV/0!</v>
      </c>
      <c r="I12" s="104" t="e">
        <f t="shared" ref="I12:I61" si="80">SUM(H12-1)</f>
        <v>#DIV/0!</v>
      </c>
      <c r="J12" s="85"/>
      <c r="K12" s="86">
        <f t="shared" si="1"/>
        <v>0</v>
      </c>
      <c r="L12" s="87">
        <f t="shared" si="13"/>
        <v>0</v>
      </c>
      <c r="M12" s="85" t="e">
        <f t="shared" si="74"/>
        <v>#DIV/0!</v>
      </c>
      <c r="N12" s="103" t="e">
        <f t="shared" si="75"/>
        <v>#DIV/0!</v>
      </c>
      <c r="O12" s="83" t="e">
        <f t="shared" si="2"/>
        <v>#DIV/0!</v>
      </c>
      <c r="P12" s="103" t="e">
        <f t="shared" si="76"/>
        <v>#DIV/0!</v>
      </c>
      <c r="Q12" s="104" t="e">
        <f t="shared" si="77"/>
        <v>#DIV/0!</v>
      </c>
      <c r="R12" s="85"/>
      <c r="S12" s="89" t="e">
        <f t="shared" si="3"/>
        <v>#DIV/0!</v>
      </c>
      <c r="T12" s="88"/>
      <c r="U12" s="90">
        <f t="shared" si="14"/>
        <v>0</v>
      </c>
      <c r="V12" s="91">
        <f t="shared" si="15"/>
        <v>0</v>
      </c>
      <c r="W12" s="99"/>
      <c r="X12" s="78"/>
      <c r="Y12" s="93">
        <f t="shared" si="16"/>
        <v>31</v>
      </c>
      <c r="Z12" s="94">
        <f t="shared" si="17"/>
        <v>0</v>
      </c>
      <c r="AA12" s="95">
        <f t="shared" si="18"/>
        <v>0</v>
      </c>
      <c r="AB12" s="100"/>
      <c r="AC12" s="99"/>
      <c r="AD12" s="78"/>
      <c r="AE12" s="93">
        <f t="shared" si="19"/>
        <v>31</v>
      </c>
      <c r="AF12" s="94">
        <f t="shared" si="20"/>
        <v>0</v>
      </c>
      <c r="AG12" s="95">
        <f t="shared" si="21"/>
        <v>0</v>
      </c>
      <c r="AH12" s="100"/>
      <c r="AI12" s="99"/>
      <c r="AJ12" s="78"/>
      <c r="AK12" s="93">
        <f t="shared" si="22"/>
        <v>31</v>
      </c>
      <c r="AL12" s="94">
        <f t="shared" si="23"/>
        <v>0</v>
      </c>
      <c r="AM12" s="95">
        <f t="shared" si="24"/>
        <v>0</v>
      </c>
      <c r="AN12" s="100"/>
      <c r="AO12" s="99"/>
      <c r="AP12" s="78"/>
      <c r="AQ12" s="93">
        <f t="shared" si="25"/>
        <v>31</v>
      </c>
      <c r="AR12" s="94">
        <f t="shared" si="26"/>
        <v>0</v>
      </c>
      <c r="AS12" s="95">
        <f t="shared" si="27"/>
        <v>0</v>
      </c>
      <c r="AT12" s="100"/>
      <c r="AU12" s="99"/>
      <c r="AV12" s="78"/>
      <c r="AW12" s="93">
        <f t="shared" si="28"/>
        <v>31</v>
      </c>
      <c r="AX12" s="94">
        <f t="shared" si="29"/>
        <v>0</v>
      </c>
      <c r="AY12" s="95">
        <f t="shared" si="30"/>
        <v>0</v>
      </c>
      <c r="AZ12" s="100"/>
      <c r="BA12" s="99"/>
      <c r="BB12" s="78"/>
      <c r="BC12" s="93">
        <f t="shared" si="31"/>
        <v>31</v>
      </c>
      <c r="BD12" s="94">
        <f t="shared" si="32"/>
        <v>0</v>
      </c>
      <c r="BE12" s="95">
        <f t="shared" si="33"/>
        <v>0</v>
      </c>
      <c r="BF12" s="100"/>
      <c r="BG12" s="99"/>
      <c r="BH12" s="78"/>
      <c r="BI12" s="93">
        <f t="shared" si="34"/>
        <v>31</v>
      </c>
      <c r="BJ12" s="94">
        <f t="shared" si="35"/>
        <v>0</v>
      </c>
      <c r="BK12" s="95">
        <f t="shared" si="36"/>
        <v>0</v>
      </c>
      <c r="BL12" s="100"/>
      <c r="BM12" s="99"/>
      <c r="BN12" s="78"/>
      <c r="BO12" s="93">
        <f t="shared" si="37"/>
        <v>31</v>
      </c>
      <c r="BP12" s="94">
        <f t="shared" si="38"/>
        <v>0</v>
      </c>
      <c r="BQ12" s="95">
        <f t="shared" si="39"/>
        <v>0</v>
      </c>
      <c r="BR12" s="100"/>
      <c r="BS12" s="99"/>
      <c r="BT12" s="78"/>
      <c r="BU12" s="93">
        <f t="shared" si="40"/>
        <v>31</v>
      </c>
      <c r="BV12" s="94">
        <f t="shared" si="41"/>
        <v>0</v>
      </c>
      <c r="BW12" s="95">
        <f t="shared" si="42"/>
        <v>0</v>
      </c>
      <c r="BX12" s="100"/>
      <c r="BY12" s="99"/>
      <c r="BZ12" s="78"/>
      <c r="CA12" s="93">
        <f t="shared" si="43"/>
        <v>31</v>
      </c>
      <c r="CB12" s="94">
        <f t="shared" si="44"/>
        <v>0</v>
      </c>
      <c r="CC12" s="95">
        <f t="shared" si="45"/>
        <v>0</v>
      </c>
      <c r="CD12" s="95"/>
      <c r="CE12" s="101"/>
      <c r="CF12" s="95"/>
      <c r="CG12" s="99"/>
      <c r="CH12" s="78"/>
      <c r="CI12" s="93">
        <f t="shared" si="46"/>
        <v>31</v>
      </c>
      <c r="CJ12" s="94">
        <f t="shared" si="47"/>
        <v>0</v>
      </c>
      <c r="CK12" s="95">
        <f t="shared" si="48"/>
        <v>0</v>
      </c>
      <c r="CL12" s="100"/>
      <c r="CM12" s="99"/>
      <c r="CN12" s="78"/>
      <c r="CO12" s="93">
        <f t="shared" si="49"/>
        <v>31</v>
      </c>
      <c r="CP12" s="94">
        <f t="shared" si="50"/>
        <v>0</v>
      </c>
      <c r="CQ12" s="95">
        <f t="shared" si="51"/>
        <v>0</v>
      </c>
      <c r="CR12" s="100"/>
      <c r="CS12" s="99"/>
      <c r="CT12" s="78"/>
      <c r="CU12" s="93">
        <f t="shared" si="52"/>
        <v>31</v>
      </c>
      <c r="CV12" s="94">
        <f t="shared" si="53"/>
        <v>0</v>
      </c>
      <c r="CW12" s="95">
        <f t="shared" si="54"/>
        <v>0</v>
      </c>
      <c r="CX12" s="100"/>
      <c r="CY12" s="99"/>
      <c r="CZ12" s="78"/>
      <c r="DA12" s="93">
        <f t="shared" si="55"/>
        <v>31</v>
      </c>
      <c r="DB12" s="94">
        <f t="shared" si="56"/>
        <v>0</v>
      </c>
      <c r="DC12" s="95">
        <f t="shared" si="57"/>
        <v>0</v>
      </c>
      <c r="DD12" s="100"/>
      <c r="DE12" s="99"/>
      <c r="DF12" s="78"/>
      <c r="DG12" s="93">
        <f t="shared" si="58"/>
        <v>31</v>
      </c>
      <c r="DH12" s="94">
        <f t="shared" si="59"/>
        <v>0</v>
      </c>
      <c r="DI12" s="95">
        <f t="shared" si="60"/>
        <v>0</v>
      </c>
      <c r="DJ12" s="100"/>
      <c r="DK12" s="99"/>
      <c r="DL12" s="78"/>
      <c r="DM12" s="93">
        <f t="shared" si="61"/>
        <v>31</v>
      </c>
      <c r="DN12" s="94">
        <f t="shared" si="62"/>
        <v>0</v>
      </c>
      <c r="DO12" s="95">
        <f t="shared" si="63"/>
        <v>0</v>
      </c>
      <c r="DP12" s="100"/>
      <c r="DQ12" s="99"/>
      <c r="DR12" s="78"/>
      <c r="DS12" s="93">
        <f t="shared" si="64"/>
        <v>31</v>
      </c>
      <c r="DT12" s="94">
        <f t="shared" si="65"/>
        <v>0</v>
      </c>
      <c r="DU12" s="95">
        <f t="shared" si="66"/>
        <v>0</v>
      </c>
      <c r="DV12" s="100"/>
      <c r="DW12" s="99"/>
      <c r="DX12" s="78"/>
      <c r="DY12" s="93">
        <f t="shared" si="67"/>
        <v>31</v>
      </c>
      <c r="DZ12" s="94">
        <f t="shared" si="68"/>
        <v>0</v>
      </c>
      <c r="EA12" s="95">
        <f t="shared" si="69"/>
        <v>0</v>
      </c>
      <c r="EB12" s="100"/>
      <c r="EC12" s="99"/>
      <c r="ED12" s="78"/>
      <c r="EE12" s="93">
        <f t="shared" si="70"/>
        <v>31</v>
      </c>
      <c r="EF12" s="94">
        <f t="shared" si="71"/>
        <v>0</v>
      </c>
      <c r="EG12" s="95">
        <f t="shared" si="72"/>
        <v>0</v>
      </c>
      <c r="EH12" s="100"/>
      <c r="EI12" s="95"/>
      <c r="EJ12" s="101"/>
      <c r="EK12" s="95"/>
      <c r="EL12" s="47" t="str">
        <f t="shared" si="6"/>
        <v>5/1/2008</v>
      </c>
      <c r="EM12" s="167">
        <f>-IF($EO$4=$EZ$1,B12*($EO$3/12),IF($EO$4=$EZ$2,C12*($EO$3/12),IF($EO$4=$EZ$3,B12*($EO$3/4),IF($EO$4=$EZ$4,C12*($EO$3/4)))))</f>
        <v>0</v>
      </c>
      <c r="EN12" s="93">
        <f t="shared" si="8"/>
        <v>31</v>
      </c>
      <c r="EO12" s="94">
        <f t="shared" si="9"/>
        <v>1</v>
      </c>
      <c r="EP12" s="95">
        <f t="shared" si="4"/>
        <v>1</v>
      </c>
      <c r="EQ12" s="100"/>
      <c r="ES12" s="51">
        <f t="shared" si="10"/>
        <v>5</v>
      </c>
      <c r="ET12" s="165">
        <f t="shared" si="73"/>
        <v>1</v>
      </c>
      <c r="EU12" s="164" t="s">
        <v>101</v>
      </c>
      <c r="EV12" s="166">
        <f t="shared" si="11"/>
        <v>2008</v>
      </c>
    </row>
    <row r="13" spans="1:157" s="51" customFormat="1">
      <c r="A13" s="179">
        <f>A12+30</f>
        <v>39629</v>
      </c>
      <c r="B13" s="180">
        <f t="shared" si="78"/>
        <v>0</v>
      </c>
      <c r="C13" s="79">
        <v>0</v>
      </c>
      <c r="D13" s="80"/>
      <c r="E13" s="81" t="e">
        <f t="shared" si="5"/>
        <v>#DIV/0!</v>
      </c>
      <c r="F13" s="103" t="e">
        <f t="shared" si="12"/>
        <v>#DIV/0!</v>
      </c>
      <c r="G13" s="83" t="e">
        <f t="shared" si="0"/>
        <v>#DIV/0!</v>
      </c>
      <c r="H13" s="103" t="e">
        <f t="shared" si="79"/>
        <v>#DIV/0!</v>
      </c>
      <c r="I13" s="104" t="e">
        <f t="shared" si="80"/>
        <v>#DIV/0!</v>
      </c>
      <c r="J13" s="85"/>
      <c r="K13" s="86">
        <f t="shared" si="1"/>
        <v>0</v>
      </c>
      <c r="L13" s="87">
        <f t="shared" si="13"/>
        <v>0</v>
      </c>
      <c r="M13" s="85" t="e">
        <f t="shared" si="74"/>
        <v>#DIV/0!</v>
      </c>
      <c r="N13" s="103" t="e">
        <f t="shared" si="75"/>
        <v>#DIV/0!</v>
      </c>
      <c r="O13" s="83" t="e">
        <f t="shared" si="2"/>
        <v>#DIV/0!</v>
      </c>
      <c r="P13" s="103" t="e">
        <f t="shared" si="76"/>
        <v>#DIV/0!</v>
      </c>
      <c r="Q13" s="104" t="e">
        <f t="shared" si="77"/>
        <v>#DIV/0!</v>
      </c>
      <c r="R13" s="85"/>
      <c r="S13" s="89" t="e">
        <f t="shared" si="3"/>
        <v>#DIV/0!</v>
      </c>
      <c r="T13" s="88"/>
      <c r="U13" s="90">
        <f t="shared" si="14"/>
        <v>0</v>
      </c>
      <c r="V13" s="91">
        <f t="shared" si="15"/>
        <v>0</v>
      </c>
      <c r="W13" s="99"/>
      <c r="X13" s="78"/>
      <c r="Y13" s="93">
        <f t="shared" si="16"/>
        <v>30</v>
      </c>
      <c r="Z13" s="94">
        <f t="shared" si="17"/>
        <v>0</v>
      </c>
      <c r="AA13" s="95">
        <f t="shared" si="18"/>
        <v>0</v>
      </c>
      <c r="AB13" s="100"/>
      <c r="AC13" s="99"/>
      <c r="AD13" s="78"/>
      <c r="AE13" s="93">
        <f t="shared" si="19"/>
        <v>30</v>
      </c>
      <c r="AF13" s="94">
        <f t="shared" si="20"/>
        <v>0</v>
      </c>
      <c r="AG13" s="95">
        <f t="shared" si="21"/>
        <v>0</v>
      </c>
      <c r="AH13" s="100"/>
      <c r="AI13" s="99"/>
      <c r="AJ13" s="78"/>
      <c r="AK13" s="93">
        <f t="shared" si="22"/>
        <v>30</v>
      </c>
      <c r="AL13" s="94">
        <f t="shared" si="23"/>
        <v>0</v>
      </c>
      <c r="AM13" s="95">
        <f t="shared" si="24"/>
        <v>0</v>
      </c>
      <c r="AN13" s="100"/>
      <c r="AO13" s="99"/>
      <c r="AP13" s="78"/>
      <c r="AQ13" s="93">
        <f t="shared" si="25"/>
        <v>30</v>
      </c>
      <c r="AR13" s="94">
        <f t="shared" si="26"/>
        <v>0</v>
      </c>
      <c r="AS13" s="95">
        <f t="shared" si="27"/>
        <v>0</v>
      </c>
      <c r="AT13" s="100"/>
      <c r="AU13" s="99"/>
      <c r="AV13" s="78"/>
      <c r="AW13" s="93">
        <f t="shared" si="28"/>
        <v>30</v>
      </c>
      <c r="AX13" s="94">
        <f t="shared" si="29"/>
        <v>0</v>
      </c>
      <c r="AY13" s="95">
        <f t="shared" si="30"/>
        <v>0</v>
      </c>
      <c r="AZ13" s="100"/>
      <c r="BA13" s="99"/>
      <c r="BB13" s="78"/>
      <c r="BC13" s="93">
        <f t="shared" si="31"/>
        <v>30</v>
      </c>
      <c r="BD13" s="94">
        <f t="shared" si="32"/>
        <v>0</v>
      </c>
      <c r="BE13" s="95">
        <f t="shared" si="33"/>
        <v>0</v>
      </c>
      <c r="BF13" s="100"/>
      <c r="BG13" s="99"/>
      <c r="BH13" s="78"/>
      <c r="BI13" s="93">
        <f t="shared" si="34"/>
        <v>30</v>
      </c>
      <c r="BJ13" s="94">
        <f t="shared" si="35"/>
        <v>0</v>
      </c>
      <c r="BK13" s="95">
        <f t="shared" si="36"/>
        <v>0</v>
      </c>
      <c r="BL13" s="100"/>
      <c r="BM13" s="99"/>
      <c r="BN13" s="78"/>
      <c r="BO13" s="93">
        <f t="shared" si="37"/>
        <v>30</v>
      </c>
      <c r="BP13" s="94">
        <f t="shared" si="38"/>
        <v>0</v>
      </c>
      <c r="BQ13" s="95">
        <f t="shared" si="39"/>
        <v>0</v>
      </c>
      <c r="BR13" s="100"/>
      <c r="BS13" s="99"/>
      <c r="BT13" s="78"/>
      <c r="BU13" s="93">
        <f t="shared" si="40"/>
        <v>30</v>
      </c>
      <c r="BV13" s="94">
        <f t="shared" si="41"/>
        <v>0</v>
      </c>
      <c r="BW13" s="95">
        <f t="shared" si="42"/>
        <v>0</v>
      </c>
      <c r="BX13" s="100"/>
      <c r="BY13" s="99"/>
      <c r="BZ13" s="78"/>
      <c r="CA13" s="93">
        <f t="shared" si="43"/>
        <v>30</v>
      </c>
      <c r="CB13" s="94">
        <f t="shared" si="44"/>
        <v>0</v>
      </c>
      <c r="CC13" s="95">
        <f t="shared" si="45"/>
        <v>0</v>
      </c>
      <c r="CD13" s="95"/>
      <c r="CE13" s="101"/>
      <c r="CF13" s="95"/>
      <c r="CG13" s="99"/>
      <c r="CH13" s="78"/>
      <c r="CI13" s="93">
        <f t="shared" si="46"/>
        <v>30</v>
      </c>
      <c r="CJ13" s="94">
        <f t="shared" si="47"/>
        <v>0</v>
      </c>
      <c r="CK13" s="95">
        <f t="shared" si="48"/>
        <v>0</v>
      </c>
      <c r="CL13" s="100"/>
      <c r="CM13" s="99"/>
      <c r="CN13" s="78"/>
      <c r="CO13" s="93">
        <f t="shared" si="49"/>
        <v>30</v>
      </c>
      <c r="CP13" s="94">
        <f t="shared" si="50"/>
        <v>0</v>
      </c>
      <c r="CQ13" s="95">
        <f t="shared" si="51"/>
        <v>0</v>
      </c>
      <c r="CR13" s="100"/>
      <c r="CS13" s="99"/>
      <c r="CT13" s="78"/>
      <c r="CU13" s="93">
        <f t="shared" si="52"/>
        <v>30</v>
      </c>
      <c r="CV13" s="94">
        <f t="shared" si="53"/>
        <v>0</v>
      </c>
      <c r="CW13" s="95">
        <f t="shared" si="54"/>
        <v>0</v>
      </c>
      <c r="CX13" s="100"/>
      <c r="CY13" s="99"/>
      <c r="CZ13" s="78"/>
      <c r="DA13" s="93">
        <f t="shared" si="55"/>
        <v>30</v>
      </c>
      <c r="DB13" s="94">
        <f t="shared" si="56"/>
        <v>0</v>
      </c>
      <c r="DC13" s="95">
        <f t="shared" si="57"/>
        <v>0</v>
      </c>
      <c r="DD13" s="100"/>
      <c r="DE13" s="99"/>
      <c r="DF13" s="78"/>
      <c r="DG13" s="93">
        <f t="shared" si="58"/>
        <v>30</v>
      </c>
      <c r="DH13" s="94">
        <f t="shared" si="59"/>
        <v>0</v>
      </c>
      <c r="DI13" s="95">
        <f t="shared" si="60"/>
        <v>0</v>
      </c>
      <c r="DJ13" s="100"/>
      <c r="DK13" s="99"/>
      <c r="DL13" s="78"/>
      <c r="DM13" s="93">
        <f t="shared" si="61"/>
        <v>30</v>
      </c>
      <c r="DN13" s="94">
        <f t="shared" si="62"/>
        <v>0</v>
      </c>
      <c r="DO13" s="95">
        <f t="shared" si="63"/>
        <v>0</v>
      </c>
      <c r="DP13" s="100"/>
      <c r="DQ13" s="99"/>
      <c r="DR13" s="78"/>
      <c r="DS13" s="93">
        <f t="shared" si="64"/>
        <v>30</v>
      </c>
      <c r="DT13" s="94">
        <f t="shared" si="65"/>
        <v>0</v>
      </c>
      <c r="DU13" s="95">
        <f t="shared" si="66"/>
        <v>0</v>
      </c>
      <c r="DV13" s="100"/>
      <c r="DW13" s="99"/>
      <c r="DX13" s="78"/>
      <c r="DY13" s="93">
        <f t="shared" si="67"/>
        <v>30</v>
      </c>
      <c r="DZ13" s="94">
        <f t="shared" si="68"/>
        <v>0</v>
      </c>
      <c r="EA13" s="95">
        <f t="shared" si="69"/>
        <v>0</v>
      </c>
      <c r="EB13" s="100"/>
      <c r="EC13" s="99"/>
      <c r="ED13" s="78"/>
      <c r="EE13" s="93">
        <f t="shared" si="70"/>
        <v>30</v>
      </c>
      <c r="EF13" s="94">
        <f t="shared" si="71"/>
        <v>0</v>
      </c>
      <c r="EG13" s="95">
        <f t="shared" si="72"/>
        <v>0</v>
      </c>
      <c r="EH13" s="100"/>
      <c r="EI13" s="95"/>
      <c r="EJ13" s="101"/>
      <c r="EK13" s="95"/>
      <c r="EL13" s="47" t="str">
        <f t="shared" si="6"/>
        <v>6/1/2008</v>
      </c>
      <c r="EM13" s="167">
        <f t="shared" si="7"/>
        <v>0</v>
      </c>
      <c r="EN13" s="93">
        <f t="shared" si="8"/>
        <v>30</v>
      </c>
      <c r="EO13" s="94">
        <f t="shared" si="9"/>
        <v>1</v>
      </c>
      <c r="EP13" s="95">
        <f t="shared" si="4"/>
        <v>1</v>
      </c>
      <c r="EQ13" s="100"/>
      <c r="ES13" s="51">
        <f t="shared" si="10"/>
        <v>6</v>
      </c>
      <c r="ET13" s="165">
        <f t="shared" si="73"/>
        <v>1</v>
      </c>
      <c r="EU13" s="164" t="s">
        <v>101</v>
      </c>
      <c r="EV13" s="166">
        <f t="shared" si="11"/>
        <v>2008</v>
      </c>
    </row>
    <row r="14" spans="1:157" s="102" customFormat="1">
      <c r="A14" s="179">
        <f>A13+31</f>
        <v>39660</v>
      </c>
      <c r="B14" s="180">
        <f t="shared" si="78"/>
        <v>0</v>
      </c>
      <c r="C14" s="79">
        <v>0</v>
      </c>
      <c r="D14" s="97"/>
      <c r="E14" s="81" t="e">
        <f t="shared" si="5"/>
        <v>#DIV/0!</v>
      </c>
      <c r="F14" s="82" t="e">
        <f t="shared" si="12"/>
        <v>#DIV/0!</v>
      </c>
      <c r="G14" s="98" t="e">
        <f t="shared" si="0"/>
        <v>#DIV/0!</v>
      </c>
      <c r="H14" s="82" t="e">
        <f t="shared" si="79"/>
        <v>#DIV/0!</v>
      </c>
      <c r="I14" s="84" t="e">
        <f t="shared" si="80"/>
        <v>#DIV/0!</v>
      </c>
      <c r="J14" s="88"/>
      <c r="K14" s="86">
        <f t="shared" si="1"/>
        <v>0</v>
      </c>
      <c r="L14" s="87">
        <f t="shared" si="13"/>
        <v>0</v>
      </c>
      <c r="M14" s="88" t="e">
        <f t="shared" si="74"/>
        <v>#DIV/0!</v>
      </c>
      <c r="N14" s="82" t="e">
        <f t="shared" si="75"/>
        <v>#DIV/0!</v>
      </c>
      <c r="O14" s="98" t="e">
        <f t="shared" si="2"/>
        <v>#DIV/0!</v>
      </c>
      <c r="P14" s="82" t="e">
        <f t="shared" si="76"/>
        <v>#DIV/0!</v>
      </c>
      <c r="Q14" s="84" t="e">
        <f t="shared" si="77"/>
        <v>#DIV/0!</v>
      </c>
      <c r="R14" s="88"/>
      <c r="S14" s="89" t="e">
        <f t="shared" si="3"/>
        <v>#DIV/0!</v>
      </c>
      <c r="T14" s="88"/>
      <c r="U14" s="90">
        <f t="shared" si="14"/>
        <v>0</v>
      </c>
      <c r="V14" s="91">
        <f t="shared" si="15"/>
        <v>0</v>
      </c>
      <c r="W14" s="99"/>
      <c r="X14" s="78"/>
      <c r="Y14" s="93">
        <f t="shared" si="16"/>
        <v>31</v>
      </c>
      <c r="Z14" s="94">
        <f t="shared" si="17"/>
        <v>0</v>
      </c>
      <c r="AA14" s="95">
        <f t="shared" si="18"/>
        <v>0</v>
      </c>
      <c r="AB14" s="100"/>
      <c r="AC14" s="99"/>
      <c r="AD14" s="78"/>
      <c r="AE14" s="93">
        <f t="shared" si="19"/>
        <v>31</v>
      </c>
      <c r="AF14" s="94">
        <f t="shared" si="20"/>
        <v>0</v>
      </c>
      <c r="AG14" s="95">
        <f t="shared" si="21"/>
        <v>0</v>
      </c>
      <c r="AH14" s="100"/>
      <c r="AI14" s="99"/>
      <c r="AJ14" s="78"/>
      <c r="AK14" s="93">
        <f t="shared" si="22"/>
        <v>31</v>
      </c>
      <c r="AL14" s="94">
        <f t="shared" si="23"/>
        <v>0</v>
      </c>
      <c r="AM14" s="95">
        <f t="shared" si="24"/>
        <v>0</v>
      </c>
      <c r="AN14" s="100"/>
      <c r="AO14" s="99"/>
      <c r="AP14" s="78"/>
      <c r="AQ14" s="93">
        <f t="shared" si="25"/>
        <v>31</v>
      </c>
      <c r="AR14" s="94">
        <f t="shared" si="26"/>
        <v>0</v>
      </c>
      <c r="AS14" s="95">
        <f t="shared" si="27"/>
        <v>0</v>
      </c>
      <c r="AT14" s="100"/>
      <c r="AU14" s="99"/>
      <c r="AV14" s="78"/>
      <c r="AW14" s="93">
        <f t="shared" si="28"/>
        <v>31</v>
      </c>
      <c r="AX14" s="94">
        <f t="shared" si="29"/>
        <v>0</v>
      </c>
      <c r="AY14" s="95">
        <f t="shared" si="30"/>
        <v>0</v>
      </c>
      <c r="AZ14" s="100"/>
      <c r="BA14" s="99"/>
      <c r="BB14" s="78"/>
      <c r="BC14" s="93">
        <f t="shared" si="31"/>
        <v>31</v>
      </c>
      <c r="BD14" s="94">
        <f t="shared" si="32"/>
        <v>0</v>
      </c>
      <c r="BE14" s="95">
        <f t="shared" si="33"/>
        <v>0</v>
      </c>
      <c r="BF14" s="100"/>
      <c r="BG14" s="99"/>
      <c r="BH14" s="78"/>
      <c r="BI14" s="93">
        <f t="shared" si="34"/>
        <v>31</v>
      </c>
      <c r="BJ14" s="94">
        <f t="shared" si="35"/>
        <v>0</v>
      </c>
      <c r="BK14" s="95">
        <f t="shared" si="36"/>
        <v>0</v>
      </c>
      <c r="BL14" s="100"/>
      <c r="BM14" s="99"/>
      <c r="BN14" s="78"/>
      <c r="BO14" s="93">
        <f t="shared" si="37"/>
        <v>31</v>
      </c>
      <c r="BP14" s="94">
        <f t="shared" si="38"/>
        <v>0</v>
      </c>
      <c r="BQ14" s="95">
        <f t="shared" si="39"/>
        <v>0</v>
      </c>
      <c r="BR14" s="100"/>
      <c r="BS14" s="99"/>
      <c r="BT14" s="78"/>
      <c r="BU14" s="93">
        <f t="shared" si="40"/>
        <v>31</v>
      </c>
      <c r="BV14" s="94">
        <f t="shared" si="41"/>
        <v>0</v>
      </c>
      <c r="BW14" s="95">
        <f t="shared" si="42"/>
        <v>0</v>
      </c>
      <c r="BX14" s="100"/>
      <c r="BY14" s="99"/>
      <c r="BZ14" s="78"/>
      <c r="CA14" s="93">
        <f t="shared" si="43"/>
        <v>31</v>
      </c>
      <c r="CB14" s="94">
        <f t="shared" si="44"/>
        <v>0</v>
      </c>
      <c r="CC14" s="95">
        <f t="shared" si="45"/>
        <v>0</v>
      </c>
      <c r="CD14" s="95"/>
      <c r="CE14" s="101"/>
      <c r="CF14" s="95"/>
      <c r="CG14" s="99"/>
      <c r="CH14" s="78"/>
      <c r="CI14" s="93">
        <f t="shared" si="46"/>
        <v>31</v>
      </c>
      <c r="CJ14" s="94">
        <f t="shared" si="47"/>
        <v>0</v>
      </c>
      <c r="CK14" s="95">
        <f t="shared" si="48"/>
        <v>0</v>
      </c>
      <c r="CL14" s="100"/>
      <c r="CM14" s="99"/>
      <c r="CN14" s="78"/>
      <c r="CO14" s="93">
        <f t="shared" si="49"/>
        <v>31</v>
      </c>
      <c r="CP14" s="94">
        <f t="shared" si="50"/>
        <v>0</v>
      </c>
      <c r="CQ14" s="95">
        <f t="shared" si="51"/>
        <v>0</v>
      </c>
      <c r="CR14" s="100"/>
      <c r="CS14" s="99"/>
      <c r="CT14" s="78"/>
      <c r="CU14" s="93">
        <f t="shared" si="52"/>
        <v>31</v>
      </c>
      <c r="CV14" s="94">
        <f t="shared" si="53"/>
        <v>0</v>
      </c>
      <c r="CW14" s="95">
        <f t="shared" si="54"/>
        <v>0</v>
      </c>
      <c r="CX14" s="100"/>
      <c r="CY14" s="99"/>
      <c r="CZ14" s="78"/>
      <c r="DA14" s="93">
        <f t="shared" si="55"/>
        <v>31</v>
      </c>
      <c r="DB14" s="94">
        <f t="shared" si="56"/>
        <v>0</v>
      </c>
      <c r="DC14" s="95">
        <f t="shared" si="57"/>
        <v>0</v>
      </c>
      <c r="DD14" s="100"/>
      <c r="DE14" s="99"/>
      <c r="DF14" s="78"/>
      <c r="DG14" s="93">
        <f t="shared" si="58"/>
        <v>31</v>
      </c>
      <c r="DH14" s="94">
        <f t="shared" si="59"/>
        <v>0</v>
      </c>
      <c r="DI14" s="95">
        <f t="shared" si="60"/>
        <v>0</v>
      </c>
      <c r="DJ14" s="100"/>
      <c r="DK14" s="99"/>
      <c r="DL14" s="78"/>
      <c r="DM14" s="93">
        <f t="shared" si="61"/>
        <v>31</v>
      </c>
      <c r="DN14" s="94">
        <f t="shared" si="62"/>
        <v>0</v>
      </c>
      <c r="DO14" s="95">
        <f t="shared" si="63"/>
        <v>0</v>
      </c>
      <c r="DP14" s="100"/>
      <c r="DQ14" s="99"/>
      <c r="DR14" s="78"/>
      <c r="DS14" s="93">
        <f t="shared" si="64"/>
        <v>31</v>
      </c>
      <c r="DT14" s="94">
        <f t="shared" si="65"/>
        <v>0</v>
      </c>
      <c r="DU14" s="95">
        <f t="shared" si="66"/>
        <v>0</v>
      </c>
      <c r="DV14" s="100"/>
      <c r="DW14" s="99"/>
      <c r="DX14" s="78"/>
      <c r="DY14" s="93">
        <f t="shared" si="67"/>
        <v>31</v>
      </c>
      <c r="DZ14" s="94">
        <f t="shared" si="68"/>
        <v>0</v>
      </c>
      <c r="EA14" s="95">
        <f t="shared" si="69"/>
        <v>0</v>
      </c>
      <c r="EB14" s="100"/>
      <c r="EC14" s="99"/>
      <c r="ED14" s="78"/>
      <c r="EE14" s="93">
        <f t="shared" si="70"/>
        <v>31</v>
      </c>
      <c r="EF14" s="94">
        <f t="shared" si="71"/>
        <v>0</v>
      </c>
      <c r="EG14" s="95">
        <f t="shared" si="72"/>
        <v>0</v>
      </c>
      <c r="EH14" s="100"/>
      <c r="EI14" s="95"/>
      <c r="EJ14" s="101"/>
      <c r="EK14" s="95"/>
      <c r="EL14" s="47" t="str">
        <f t="shared" si="6"/>
        <v>7/1/2008</v>
      </c>
      <c r="EM14" s="167">
        <f t="shared" si="7"/>
        <v>0</v>
      </c>
      <c r="EN14" s="93">
        <f t="shared" si="8"/>
        <v>31</v>
      </c>
      <c r="EO14" s="94">
        <f t="shared" si="9"/>
        <v>1</v>
      </c>
      <c r="EP14" s="95">
        <f t="shared" si="4"/>
        <v>1</v>
      </c>
      <c r="EQ14" s="100"/>
      <c r="ES14" s="51">
        <f t="shared" si="10"/>
        <v>7</v>
      </c>
      <c r="ET14" s="165">
        <f t="shared" si="73"/>
        <v>1</v>
      </c>
      <c r="EU14" s="164" t="s">
        <v>101</v>
      </c>
      <c r="EV14" s="166">
        <f t="shared" si="11"/>
        <v>2008</v>
      </c>
    </row>
    <row r="15" spans="1:157" s="102" customFormat="1">
      <c r="A15" s="179">
        <f>A14+31</f>
        <v>39691</v>
      </c>
      <c r="B15" s="180">
        <f t="shared" si="78"/>
        <v>0</v>
      </c>
      <c r="C15" s="79">
        <v>0</v>
      </c>
      <c r="D15" s="97"/>
      <c r="E15" s="81" t="e">
        <f t="shared" si="5"/>
        <v>#DIV/0!</v>
      </c>
      <c r="F15" s="82" t="e">
        <f>SUM(1+E15)*F14</f>
        <v>#DIV/0!</v>
      </c>
      <c r="G15" s="98" t="e">
        <f t="shared" si="0"/>
        <v>#DIV/0!</v>
      </c>
      <c r="H15" s="82" t="e">
        <f t="shared" si="79"/>
        <v>#DIV/0!</v>
      </c>
      <c r="I15" s="84" t="e">
        <f t="shared" si="80"/>
        <v>#DIV/0!</v>
      </c>
      <c r="J15" s="88"/>
      <c r="K15" s="86">
        <f t="shared" si="1"/>
        <v>0</v>
      </c>
      <c r="L15" s="87">
        <f t="shared" si="13"/>
        <v>0</v>
      </c>
      <c r="M15" s="88" t="e">
        <f t="shared" si="74"/>
        <v>#DIV/0!</v>
      </c>
      <c r="N15" s="82" t="e">
        <f t="shared" si="75"/>
        <v>#DIV/0!</v>
      </c>
      <c r="O15" s="98" t="e">
        <f t="shared" si="2"/>
        <v>#DIV/0!</v>
      </c>
      <c r="P15" s="82" t="e">
        <f t="shared" si="76"/>
        <v>#DIV/0!</v>
      </c>
      <c r="Q15" s="84" t="e">
        <f t="shared" si="77"/>
        <v>#DIV/0!</v>
      </c>
      <c r="R15" s="88"/>
      <c r="S15" s="89" t="e">
        <f t="shared" si="3"/>
        <v>#DIV/0!</v>
      </c>
      <c r="T15" s="88"/>
      <c r="U15" s="90">
        <f t="shared" si="14"/>
        <v>0</v>
      </c>
      <c r="V15" s="91">
        <f t="shared" si="15"/>
        <v>0</v>
      </c>
      <c r="W15" s="99"/>
      <c r="X15" s="78"/>
      <c r="Y15" s="93">
        <f t="shared" si="16"/>
        <v>31</v>
      </c>
      <c r="Z15" s="94">
        <f t="shared" si="17"/>
        <v>0</v>
      </c>
      <c r="AA15" s="95">
        <f t="shared" si="18"/>
        <v>0</v>
      </c>
      <c r="AB15" s="100"/>
      <c r="AC15" s="99"/>
      <c r="AD15" s="78"/>
      <c r="AE15" s="93">
        <f t="shared" si="19"/>
        <v>31</v>
      </c>
      <c r="AF15" s="94">
        <f t="shared" si="20"/>
        <v>0</v>
      </c>
      <c r="AG15" s="95">
        <f t="shared" si="21"/>
        <v>0</v>
      </c>
      <c r="AH15" s="100"/>
      <c r="AI15" s="99"/>
      <c r="AJ15" s="78"/>
      <c r="AK15" s="93">
        <f t="shared" si="22"/>
        <v>31</v>
      </c>
      <c r="AL15" s="94">
        <f t="shared" si="23"/>
        <v>0</v>
      </c>
      <c r="AM15" s="95">
        <f t="shared" si="24"/>
        <v>0</v>
      </c>
      <c r="AN15" s="100"/>
      <c r="AO15" s="99"/>
      <c r="AP15" s="78"/>
      <c r="AQ15" s="93">
        <f t="shared" si="25"/>
        <v>31</v>
      </c>
      <c r="AR15" s="94">
        <f t="shared" si="26"/>
        <v>0</v>
      </c>
      <c r="AS15" s="95">
        <f t="shared" si="27"/>
        <v>0</v>
      </c>
      <c r="AT15" s="100"/>
      <c r="AU15" s="99"/>
      <c r="AV15" s="78"/>
      <c r="AW15" s="93">
        <f t="shared" si="28"/>
        <v>31</v>
      </c>
      <c r="AX15" s="94">
        <f t="shared" si="29"/>
        <v>0</v>
      </c>
      <c r="AY15" s="95">
        <f t="shared" si="30"/>
        <v>0</v>
      </c>
      <c r="AZ15" s="100"/>
      <c r="BA15" s="99"/>
      <c r="BB15" s="78"/>
      <c r="BC15" s="93">
        <f t="shared" si="31"/>
        <v>31</v>
      </c>
      <c r="BD15" s="94">
        <f t="shared" si="32"/>
        <v>0</v>
      </c>
      <c r="BE15" s="95">
        <f t="shared" si="33"/>
        <v>0</v>
      </c>
      <c r="BF15" s="100"/>
      <c r="BG15" s="99"/>
      <c r="BH15" s="78"/>
      <c r="BI15" s="93">
        <f t="shared" si="34"/>
        <v>31</v>
      </c>
      <c r="BJ15" s="94">
        <f t="shared" si="35"/>
        <v>0</v>
      </c>
      <c r="BK15" s="95">
        <f t="shared" si="36"/>
        <v>0</v>
      </c>
      <c r="BL15" s="100"/>
      <c r="BM15" s="99"/>
      <c r="BN15" s="78"/>
      <c r="BO15" s="93">
        <f t="shared" si="37"/>
        <v>31</v>
      </c>
      <c r="BP15" s="94">
        <f t="shared" si="38"/>
        <v>0</v>
      </c>
      <c r="BQ15" s="95">
        <f t="shared" si="39"/>
        <v>0</v>
      </c>
      <c r="BR15" s="100"/>
      <c r="BS15" s="99"/>
      <c r="BT15" s="78"/>
      <c r="BU15" s="93">
        <f t="shared" si="40"/>
        <v>31</v>
      </c>
      <c r="BV15" s="94">
        <f t="shared" si="41"/>
        <v>0</v>
      </c>
      <c r="BW15" s="95">
        <f t="shared" si="42"/>
        <v>0</v>
      </c>
      <c r="BX15" s="100"/>
      <c r="BY15" s="99"/>
      <c r="BZ15" s="78"/>
      <c r="CA15" s="93">
        <f t="shared" si="43"/>
        <v>31</v>
      </c>
      <c r="CB15" s="94">
        <f t="shared" si="44"/>
        <v>0</v>
      </c>
      <c r="CC15" s="95">
        <f t="shared" si="45"/>
        <v>0</v>
      </c>
      <c r="CD15" s="95"/>
      <c r="CE15" s="101"/>
      <c r="CF15" s="95"/>
      <c r="CG15" s="99"/>
      <c r="CH15" s="78"/>
      <c r="CI15" s="93">
        <f t="shared" si="46"/>
        <v>31</v>
      </c>
      <c r="CJ15" s="94">
        <f t="shared" si="47"/>
        <v>0</v>
      </c>
      <c r="CK15" s="95">
        <f t="shared" si="48"/>
        <v>0</v>
      </c>
      <c r="CL15" s="100"/>
      <c r="CM15" s="99"/>
      <c r="CN15" s="78"/>
      <c r="CO15" s="93">
        <f t="shared" si="49"/>
        <v>31</v>
      </c>
      <c r="CP15" s="94">
        <f t="shared" si="50"/>
        <v>0</v>
      </c>
      <c r="CQ15" s="95">
        <f t="shared" si="51"/>
        <v>0</v>
      </c>
      <c r="CR15" s="100"/>
      <c r="CS15" s="99"/>
      <c r="CT15" s="78"/>
      <c r="CU15" s="93">
        <f t="shared" si="52"/>
        <v>31</v>
      </c>
      <c r="CV15" s="94">
        <f t="shared" si="53"/>
        <v>0</v>
      </c>
      <c r="CW15" s="95">
        <f t="shared" si="54"/>
        <v>0</v>
      </c>
      <c r="CX15" s="100"/>
      <c r="CY15" s="99"/>
      <c r="CZ15" s="78"/>
      <c r="DA15" s="93">
        <f t="shared" si="55"/>
        <v>31</v>
      </c>
      <c r="DB15" s="94">
        <f t="shared" si="56"/>
        <v>0</v>
      </c>
      <c r="DC15" s="95">
        <f t="shared" si="57"/>
        <v>0</v>
      </c>
      <c r="DD15" s="100"/>
      <c r="DE15" s="99"/>
      <c r="DF15" s="78"/>
      <c r="DG15" s="93">
        <f t="shared" si="58"/>
        <v>31</v>
      </c>
      <c r="DH15" s="94">
        <f t="shared" si="59"/>
        <v>0</v>
      </c>
      <c r="DI15" s="95">
        <f t="shared" si="60"/>
        <v>0</v>
      </c>
      <c r="DJ15" s="100"/>
      <c r="DK15" s="99"/>
      <c r="DL15" s="78"/>
      <c r="DM15" s="93">
        <f t="shared" si="61"/>
        <v>31</v>
      </c>
      <c r="DN15" s="94">
        <f t="shared" si="62"/>
        <v>0</v>
      </c>
      <c r="DO15" s="95">
        <f t="shared" si="63"/>
        <v>0</v>
      </c>
      <c r="DP15" s="100"/>
      <c r="DQ15" s="99"/>
      <c r="DR15" s="78"/>
      <c r="DS15" s="93">
        <f t="shared" si="64"/>
        <v>31</v>
      </c>
      <c r="DT15" s="94">
        <f t="shared" si="65"/>
        <v>0</v>
      </c>
      <c r="DU15" s="95">
        <f t="shared" si="66"/>
        <v>0</v>
      </c>
      <c r="DV15" s="100"/>
      <c r="DW15" s="99"/>
      <c r="DX15" s="78"/>
      <c r="DY15" s="93">
        <f t="shared" si="67"/>
        <v>31</v>
      </c>
      <c r="DZ15" s="94">
        <f t="shared" si="68"/>
        <v>0</v>
      </c>
      <c r="EA15" s="95">
        <f t="shared" si="69"/>
        <v>0</v>
      </c>
      <c r="EB15" s="100"/>
      <c r="EC15" s="99"/>
      <c r="ED15" s="78"/>
      <c r="EE15" s="93">
        <f t="shared" si="70"/>
        <v>31</v>
      </c>
      <c r="EF15" s="94">
        <f t="shared" si="71"/>
        <v>0</v>
      </c>
      <c r="EG15" s="95">
        <f t="shared" si="72"/>
        <v>0</v>
      </c>
      <c r="EH15" s="100"/>
      <c r="EI15" s="95"/>
      <c r="EJ15" s="101"/>
      <c r="EK15" s="95"/>
      <c r="EL15" s="47" t="str">
        <f t="shared" si="6"/>
        <v>8/1/2008</v>
      </c>
      <c r="EM15" s="167">
        <f t="shared" si="7"/>
        <v>0</v>
      </c>
      <c r="EN15" s="93">
        <f t="shared" si="8"/>
        <v>31</v>
      </c>
      <c r="EO15" s="94">
        <f t="shared" si="9"/>
        <v>1</v>
      </c>
      <c r="EP15" s="95">
        <f t="shared" si="4"/>
        <v>1</v>
      </c>
      <c r="EQ15" s="100"/>
      <c r="ES15" s="51">
        <f t="shared" si="10"/>
        <v>8</v>
      </c>
      <c r="ET15" s="165">
        <f t="shared" si="73"/>
        <v>1</v>
      </c>
      <c r="EU15" s="164" t="s">
        <v>101</v>
      </c>
      <c r="EV15" s="166">
        <f t="shared" si="11"/>
        <v>2008</v>
      </c>
    </row>
    <row r="16" spans="1:157" s="51" customFormat="1">
      <c r="A16" s="179">
        <f>A15+30</f>
        <v>39721</v>
      </c>
      <c r="B16" s="180">
        <f t="shared" si="78"/>
        <v>0</v>
      </c>
      <c r="C16" s="79">
        <v>0</v>
      </c>
      <c r="D16" s="80"/>
      <c r="E16" s="81" t="e">
        <f t="shared" si="5"/>
        <v>#DIV/0!</v>
      </c>
      <c r="F16" s="103" t="e">
        <f t="shared" si="12"/>
        <v>#DIV/0!</v>
      </c>
      <c r="G16" s="83" t="e">
        <f t="shared" si="0"/>
        <v>#DIV/0!</v>
      </c>
      <c r="H16" s="103" t="e">
        <f t="shared" si="79"/>
        <v>#DIV/0!</v>
      </c>
      <c r="I16" s="104" t="e">
        <f t="shared" si="80"/>
        <v>#DIV/0!</v>
      </c>
      <c r="J16" s="85"/>
      <c r="K16" s="86">
        <f t="shared" si="1"/>
        <v>0</v>
      </c>
      <c r="L16" s="87">
        <f t="shared" si="13"/>
        <v>0</v>
      </c>
      <c r="M16" s="85" t="e">
        <f t="shared" si="74"/>
        <v>#DIV/0!</v>
      </c>
      <c r="N16" s="103" t="e">
        <f t="shared" si="75"/>
        <v>#DIV/0!</v>
      </c>
      <c r="O16" s="83" t="e">
        <f t="shared" si="2"/>
        <v>#DIV/0!</v>
      </c>
      <c r="P16" s="103" t="e">
        <f t="shared" si="76"/>
        <v>#DIV/0!</v>
      </c>
      <c r="Q16" s="104" t="e">
        <f t="shared" si="77"/>
        <v>#DIV/0!</v>
      </c>
      <c r="R16" s="85"/>
      <c r="S16" s="105" t="e">
        <f t="shared" si="3"/>
        <v>#DIV/0!</v>
      </c>
      <c r="T16" s="88"/>
      <c r="U16" s="90">
        <f t="shared" si="14"/>
        <v>0</v>
      </c>
      <c r="V16" s="91">
        <f t="shared" si="15"/>
        <v>0</v>
      </c>
      <c r="W16" s="99"/>
      <c r="X16" s="78"/>
      <c r="Y16" s="93">
        <f t="shared" si="16"/>
        <v>30</v>
      </c>
      <c r="Z16" s="94">
        <f t="shared" si="17"/>
        <v>0</v>
      </c>
      <c r="AA16" s="95">
        <f t="shared" si="18"/>
        <v>0</v>
      </c>
      <c r="AB16" s="100"/>
      <c r="AC16" s="99"/>
      <c r="AD16" s="78"/>
      <c r="AE16" s="93">
        <f t="shared" si="19"/>
        <v>30</v>
      </c>
      <c r="AF16" s="94">
        <f t="shared" si="20"/>
        <v>0</v>
      </c>
      <c r="AG16" s="95">
        <f t="shared" si="21"/>
        <v>0</v>
      </c>
      <c r="AH16" s="100"/>
      <c r="AI16" s="99"/>
      <c r="AJ16" s="78"/>
      <c r="AK16" s="93">
        <f t="shared" si="22"/>
        <v>30</v>
      </c>
      <c r="AL16" s="94">
        <f t="shared" si="23"/>
        <v>0</v>
      </c>
      <c r="AM16" s="95">
        <f t="shared" si="24"/>
        <v>0</v>
      </c>
      <c r="AN16" s="100"/>
      <c r="AO16" s="99"/>
      <c r="AP16" s="78"/>
      <c r="AQ16" s="93">
        <f t="shared" si="25"/>
        <v>30</v>
      </c>
      <c r="AR16" s="94">
        <f t="shared" si="26"/>
        <v>0</v>
      </c>
      <c r="AS16" s="95">
        <f t="shared" si="27"/>
        <v>0</v>
      </c>
      <c r="AT16" s="100"/>
      <c r="AU16" s="99"/>
      <c r="AV16" s="78"/>
      <c r="AW16" s="93">
        <f t="shared" si="28"/>
        <v>30</v>
      </c>
      <c r="AX16" s="94">
        <f t="shared" si="29"/>
        <v>0</v>
      </c>
      <c r="AY16" s="95">
        <f t="shared" si="30"/>
        <v>0</v>
      </c>
      <c r="AZ16" s="100"/>
      <c r="BA16" s="99"/>
      <c r="BB16" s="78"/>
      <c r="BC16" s="93">
        <f t="shared" si="31"/>
        <v>30</v>
      </c>
      <c r="BD16" s="94">
        <f t="shared" si="32"/>
        <v>0</v>
      </c>
      <c r="BE16" s="95">
        <f t="shared" si="33"/>
        <v>0</v>
      </c>
      <c r="BF16" s="100"/>
      <c r="BG16" s="99"/>
      <c r="BH16" s="78"/>
      <c r="BI16" s="93">
        <f t="shared" si="34"/>
        <v>30</v>
      </c>
      <c r="BJ16" s="94">
        <f t="shared" si="35"/>
        <v>0</v>
      </c>
      <c r="BK16" s="95">
        <f t="shared" si="36"/>
        <v>0</v>
      </c>
      <c r="BL16" s="100"/>
      <c r="BM16" s="99"/>
      <c r="BN16" s="78"/>
      <c r="BO16" s="93">
        <f t="shared" si="37"/>
        <v>30</v>
      </c>
      <c r="BP16" s="94">
        <f t="shared" si="38"/>
        <v>0</v>
      </c>
      <c r="BQ16" s="95">
        <f t="shared" si="39"/>
        <v>0</v>
      </c>
      <c r="BR16" s="100"/>
      <c r="BS16" s="99"/>
      <c r="BT16" s="78"/>
      <c r="BU16" s="93">
        <f t="shared" si="40"/>
        <v>30</v>
      </c>
      <c r="BV16" s="94">
        <f t="shared" si="41"/>
        <v>0</v>
      </c>
      <c r="BW16" s="95">
        <f t="shared" si="42"/>
        <v>0</v>
      </c>
      <c r="BX16" s="100"/>
      <c r="BY16" s="99"/>
      <c r="BZ16" s="78"/>
      <c r="CA16" s="93">
        <f t="shared" si="43"/>
        <v>30</v>
      </c>
      <c r="CB16" s="94">
        <f t="shared" si="44"/>
        <v>0</v>
      </c>
      <c r="CC16" s="95">
        <f t="shared" si="45"/>
        <v>0</v>
      </c>
      <c r="CD16" s="95"/>
      <c r="CE16" s="101"/>
      <c r="CF16" s="95"/>
      <c r="CG16" s="99"/>
      <c r="CH16" s="78"/>
      <c r="CI16" s="93">
        <f t="shared" si="46"/>
        <v>30</v>
      </c>
      <c r="CJ16" s="94">
        <f t="shared" si="47"/>
        <v>0</v>
      </c>
      <c r="CK16" s="95">
        <f t="shared" si="48"/>
        <v>0</v>
      </c>
      <c r="CL16" s="100"/>
      <c r="CM16" s="99"/>
      <c r="CN16" s="78"/>
      <c r="CO16" s="93">
        <f t="shared" si="49"/>
        <v>30</v>
      </c>
      <c r="CP16" s="94">
        <f t="shared" si="50"/>
        <v>0</v>
      </c>
      <c r="CQ16" s="95">
        <f t="shared" si="51"/>
        <v>0</v>
      </c>
      <c r="CR16" s="100"/>
      <c r="CS16" s="99"/>
      <c r="CT16" s="78"/>
      <c r="CU16" s="93">
        <f t="shared" si="52"/>
        <v>30</v>
      </c>
      <c r="CV16" s="94">
        <f t="shared" si="53"/>
        <v>0</v>
      </c>
      <c r="CW16" s="95">
        <f t="shared" si="54"/>
        <v>0</v>
      </c>
      <c r="CX16" s="100"/>
      <c r="CY16" s="99"/>
      <c r="CZ16" s="78"/>
      <c r="DA16" s="93">
        <f t="shared" si="55"/>
        <v>30</v>
      </c>
      <c r="DB16" s="94">
        <f t="shared" si="56"/>
        <v>0</v>
      </c>
      <c r="DC16" s="95">
        <f t="shared" si="57"/>
        <v>0</v>
      </c>
      <c r="DD16" s="100"/>
      <c r="DE16" s="99"/>
      <c r="DF16" s="78"/>
      <c r="DG16" s="93">
        <f t="shared" si="58"/>
        <v>30</v>
      </c>
      <c r="DH16" s="94">
        <f t="shared" si="59"/>
        <v>0</v>
      </c>
      <c r="DI16" s="95">
        <f t="shared" si="60"/>
        <v>0</v>
      </c>
      <c r="DJ16" s="100"/>
      <c r="DK16" s="99"/>
      <c r="DL16" s="78"/>
      <c r="DM16" s="93">
        <f t="shared" si="61"/>
        <v>30</v>
      </c>
      <c r="DN16" s="94">
        <f t="shared" si="62"/>
        <v>0</v>
      </c>
      <c r="DO16" s="95">
        <f t="shared" si="63"/>
        <v>0</v>
      </c>
      <c r="DP16" s="100"/>
      <c r="DQ16" s="99"/>
      <c r="DR16" s="78"/>
      <c r="DS16" s="93">
        <f t="shared" si="64"/>
        <v>30</v>
      </c>
      <c r="DT16" s="94">
        <f t="shared" si="65"/>
        <v>0</v>
      </c>
      <c r="DU16" s="95">
        <f t="shared" si="66"/>
        <v>0</v>
      </c>
      <c r="DV16" s="100"/>
      <c r="DW16" s="99"/>
      <c r="DX16" s="78"/>
      <c r="DY16" s="93">
        <f t="shared" si="67"/>
        <v>30</v>
      </c>
      <c r="DZ16" s="94">
        <f t="shared" si="68"/>
        <v>0</v>
      </c>
      <c r="EA16" s="95">
        <f t="shared" si="69"/>
        <v>0</v>
      </c>
      <c r="EB16" s="100"/>
      <c r="EC16" s="99"/>
      <c r="ED16" s="78"/>
      <c r="EE16" s="93">
        <f t="shared" si="70"/>
        <v>30</v>
      </c>
      <c r="EF16" s="94">
        <f t="shared" si="71"/>
        <v>0</v>
      </c>
      <c r="EG16" s="95">
        <f t="shared" si="72"/>
        <v>0</v>
      </c>
      <c r="EH16" s="100"/>
      <c r="EI16" s="95"/>
      <c r="EJ16" s="101"/>
      <c r="EK16" s="95"/>
      <c r="EL16" s="47" t="str">
        <f t="shared" si="6"/>
        <v>9/1/2008</v>
      </c>
      <c r="EM16" s="167">
        <f t="shared" si="7"/>
        <v>0</v>
      </c>
      <c r="EN16" s="93">
        <f t="shared" si="8"/>
        <v>30</v>
      </c>
      <c r="EO16" s="94">
        <f t="shared" si="9"/>
        <v>1</v>
      </c>
      <c r="EP16" s="95">
        <f t="shared" si="4"/>
        <v>1</v>
      </c>
      <c r="EQ16" s="100"/>
      <c r="ES16" s="51">
        <f t="shared" si="10"/>
        <v>9</v>
      </c>
      <c r="ET16" s="165">
        <f t="shared" si="73"/>
        <v>1</v>
      </c>
      <c r="EU16" s="164" t="s">
        <v>101</v>
      </c>
      <c r="EV16" s="166">
        <f t="shared" si="11"/>
        <v>2008</v>
      </c>
    </row>
    <row r="17" spans="1:152" s="51" customFormat="1">
      <c r="A17" s="179">
        <f>A16+31</f>
        <v>39752</v>
      </c>
      <c r="B17" s="180">
        <f t="shared" si="78"/>
        <v>0</v>
      </c>
      <c r="C17" s="79">
        <v>0</v>
      </c>
      <c r="D17" s="80"/>
      <c r="E17" s="81" t="e">
        <f t="shared" si="5"/>
        <v>#DIV/0!</v>
      </c>
      <c r="F17" s="103" t="e">
        <f t="shared" si="12"/>
        <v>#DIV/0!</v>
      </c>
      <c r="G17" s="83" t="e">
        <f t="shared" si="0"/>
        <v>#DIV/0!</v>
      </c>
      <c r="H17" s="103" t="e">
        <f t="shared" si="79"/>
        <v>#DIV/0!</v>
      </c>
      <c r="I17" s="106" t="e">
        <f t="shared" si="80"/>
        <v>#DIV/0!</v>
      </c>
      <c r="J17" s="83"/>
      <c r="K17" s="86">
        <f t="shared" si="1"/>
        <v>0</v>
      </c>
      <c r="L17" s="87">
        <f t="shared" si="13"/>
        <v>0</v>
      </c>
      <c r="M17" s="85" t="e">
        <f t="shared" si="74"/>
        <v>#DIV/0!</v>
      </c>
      <c r="N17" s="103" t="e">
        <f t="shared" si="75"/>
        <v>#DIV/0!</v>
      </c>
      <c r="O17" s="83" t="e">
        <f t="shared" si="2"/>
        <v>#DIV/0!</v>
      </c>
      <c r="P17" s="103" t="e">
        <f t="shared" si="76"/>
        <v>#DIV/0!</v>
      </c>
      <c r="Q17" s="106" t="e">
        <f t="shared" si="77"/>
        <v>#DIV/0!</v>
      </c>
      <c r="R17" s="85"/>
      <c r="S17" s="105" t="e">
        <f t="shared" si="3"/>
        <v>#DIV/0!</v>
      </c>
      <c r="T17" s="88"/>
      <c r="U17" s="90">
        <f t="shared" si="14"/>
        <v>0</v>
      </c>
      <c r="V17" s="91">
        <f t="shared" si="15"/>
        <v>0</v>
      </c>
      <c r="W17" s="99"/>
      <c r="X17" s="78"/>
      <c r="Y17" s="93">
        <f t="shared" si="16"/>
        <v>31</v>
      </c>
      <c r="Z17" s="94">
        <f t="shared" si="17"/>
        <v>0</v>
      </c>
      <c r="AA17" s="95">
        <f t="shared" si="18"/>
        <v>0</v>
      </c>
      <c r="AB17" s="100"/>
      <c r="AC17" s="99"/>
      <c r="AD17" s="78"/>
      <c r="AE17" s="93">
        <f t="shared" si="19"/>
        <v>31</v>
      </c>
      <c r="AF17" s="94">
        <f t="shared" si="20"/>
        <v>0</v>
      </c>
      <c r="AG17" s="95">
        <f t="shared" si="21"/>
        <v>0</v>
      </c>
      <c r="AH17" s="100"/>
      <c r="AI17" s="99"/>
      <c r="AJ17" s="78"/>
      <c r="AK17" s="93">
        <f t="shared" si="22"/>
        <v>31</v>
      </c>
      <c r="AL17" s="94">
        <f t="shared" si="23"/>
        <v>0</v>
      </c>
      <c r="AM17" s="95">
        <f t="shared" si="24"/>
        <v>0</v>
      </c>
      <c r="AN17" s="100"/>
      <c r="AO17" s="99"/>
      <c r="AP17" s="78"/>
      <c r="AQ17" s="93">
        <f t="shared" si="25"/>
        <v>31</v>
      </c>
      <c r="AR17" s="94">
        <f t="shared" si="26"/>
        <v>0</v>
      </c>
      <c r="AS17" s="95">
        <f t="shared" si="27"/>
        <v>0</v>
      </c>
      <c r="AT17" s="100"/>
      <c r="AU17" s="99"/>
      <c r="AV17" s="78"/>
      <c r="AW17" s="93">
        <f t="shared" si="28"/>
        <v>31</v>
      </c>
      <c r="AX17" s="94">
        <f t="shared" si="29"/>
        <v>0</v>
      </c>
      <c r="AY17" s="95">
        <f t="shared" si="30"/>
        <v>0</v>
      </c>
      <c r="AZ17" s="100"/>
      <c r="BA17" s="99"/>
      <c r="BB17" s="78"/>
      <c r="BC17" s="93">
        <f t="shared" si="31"/>
        <v>31</v>
      </c>
      <c r="BD17" s="94">
        <f t="shared" si="32"/>
        <v>0</v>
      </c>
      <c r="BE17" s="95">
        <f t="shared" si="33"/>
        <v>0</v>
      </c>
      <c r="BF17" s="100"/>
      <c r="BG17" s="99"/>
      <c r="BH17" s="78"/>
      <c r="BI17" s="93">
        <f t="shared" si="34"/>
        <v>31</v>
      </c>
      <c r="BJ17" s="94">
        <f t="shared" si="35"/>
        <v>0</v>
      </c>
      <c r="BK17" s="95">
        <f t="shared" si="36"/>
        <v>0</v>
      </c>
      <c r="BL17" s="100"/>
      <c r="BM17" s="99"/>
      <c r="BN17" s="78"/>
      <c r="BO17" s="93">
        <f t="shared" si="37"/>
        <v>31</v>
      </c>
      <c r="BP17" s="94">
        <f t="shared" si="38"/>
        <v>0</v>
      </c>
      <c r="BQ17" s="95">
        <f t="shared" si="39"/>
        <v>0</v>
      </c>
      <c r="BR17" s="100"/>
      <c r="BS17" s="99"/>
      <c r="BT17" s="78"/>
      <c r="BU17" s="93">
        <f t="shared" si="40"/>
        <v>31</v>
      </c>
      <c r="BV17" s="94">
        <f t="shared" si="41"/>
        <v>0</v>
      </c>
      <c r="BW17" s="95">
        <f t="shared" si="42"/>
        <v>0</v>
      </c>
      <c r="BX17" s="100"/>
      <c r="BY17" s="99"/>
      <c r="BZ17" s="78"/>
      <c r="CA17" s="93">
        <f t="shared" si="43"/>
        <v>31</v>
      </c>
      <c r="CB17" s="94">
        <f t="shared" si="44"/>
        <v>0</v>
      </c>
      <c r="CC17" s="95">
        <f t="shared" si="45"/>
        <v>0</v>
      </c>
      <c r="CD17" s="95"/>
      <c r="CE17" s="101"/>
      <c r="CF17" s="95"/>
      <c r="CG17" s="99"/>
      <c r="CH17" s="78"/>
      <c r="CI17" s="93">
        <f t="shared" si="46"/>
        <v>31</v>
      </c>
      <c r="CJ17" s="94">
        <f t="shared" si="47"/>
        <v>0</v>
      </c>
      <c r="CK17" s="95">
        <f t="shared" si="48"/>
        <v>0</v>
      </c>
      <c r="CL17" s="100"/>
      <c r="CM17" s="99"/>
      <c r="CN17" s="78"/>
      <c r="CO17" s="93">
        <f t="shared" si="49"/>
        <v>31</v>
      </c>
      <c r="CP17" s="94">
        <f t="shared" si="50"/>
        <v>0</v>
      </c>
      <c r="CQ17" s="95">
        <f t="shared" si="51"/>
        <v>0</v>
      </c>
      <c r="CR17" s="100"/>
      <c r="CS17" s="99"/>
      <c r="CT17" s="78"/>
      <c r="CU17" s="93">
        <f t="shared" si="52"/>
        <v>31</v>
      </c>
      <c r="CV17" s="94">
        <f t="shared" si="53"/>
        <v>0</v>
      </c>
      <c r="CW17" s="95">
        <f t="shared" si="54"/>
        <v>0</v>
      </c>
      <c r="CX17" s="100"/>
      <c r="CY17" s="99"/>
      <c r="CZ17" s="78"/>
      <c r="DA17" s="93">
        <f t="shared" si="55"/>
        <v>31</v>
      </c>
      <c r="DB17" s="94">
        <f t="shared" si="56"/>
        <v>0</v>
      </c>
      <c r="DC17" s="95">
        <f t="shared" si="57"/>
        <v>0</v>
      </c>
      <c r="DD17" s="100"/>
      <c r="DE17" s="99"/>
      <c r="DF17" s="78"/>
      <c r="DG17" s="93">
        <f t="shared" si="58"/>
        <v>31</v>
      </c>
      <c r="DH17" s="94">
        <f t="shared" si="59"/>
        <v>0</v>
      </c>
      <c r="DI17" s="95">
        <f t="shared" si="60"/>
        <v>0</v>
      </c>
      <c r="DJ17" s="100"/>
      <c r="DK17" s="99"/>
      <c r="DL17" s="78"/>
      <c r="DM17" s="93">
        <f t="shared" si="61"/>
        <v>31</v>
      </c>
      <c r="DN17" s="94">
        <f t="shared" si="62"/>
        <v>0</v>
      </c>
      <c r="DO17" s="95">
        <f t="shared" si="63"/>
        <v>0</v>
      </c>
      <c r="DP17" s="100"/>
      <c r="DQ17" s="99"/>
      <c r="DR17" s="78"/>
      <c r="DS17" s="93">
        <f t="shared" si="64"/>
        <v>31</v>
      </c>
      <c r="DT17" s="94">
        <f t="shared" si="65"/>
        <v>0</v>
      </c>
      <c r="DU17" s="95">
        <f t="shared" si="66"/>
        <v>0</v>
      </c>
      <c r="DV17" s="100"/>
      <c r="DW17" s="99"/>
      <c r="DX17" s="78"/>
      <c r="DY17" s="93">
        <f t="shared" si="67"/>
        <v>31</v>
      </c>
      <c r="DZ17" s="94">
        <f t="shared" si="68"/>
        <v>0</v>
      </c>
      <c r="EA17" s="95">
        <f t="shared" si="69"/>
        <v>0</v>
      </c>
      <c r="EB17" s="100"/>
      <c r="EC17" s="99"/>
      <c r="ED17" s="78"/>
      <c r="EE17" s="93">
        <f t="shared" si="70"/>
        <v>31</v>
      </c>
      <c r="EF17" s="94">
        <f t="shared" si="71"/>
        <v>0</v>
      </c>
      <c r="EG17" s="95">
        <f t="shared" si="72"/>
        <v>0</v>
      </c>
      <c r="EH17" s="100"/>
      <c r="EI17" s="95"/>
      <c r="EJ17" s="101"/>
      <c r="EK17" s="95"/>
      <c r="EL17" s="47" t="str">
        <f t="shared" si="6"/>
        <v>10/1/2008</v>
      </c>
      <c r="EM17" s="167">
        <f t="shared" si="7"/>
        <v>0</v>
      </c>
      <c r="EN17" s="93">
        <f t="shared" si="8"/>
        <v>31</v>
      </c>
      <c r="EO17" s="94">
        <f t="shared" si="9"/>
        <v>1</v>
      </c>
      <c r="EP17" s="95">
        <f t="shared" si="4"/>
        <v>1</v>
      </c>
      <c r="EQ17" s="100"/>
      <c r="ES17" s="51">
        <f t="shared" si="10"/>
        <v>10</v>
      </c>
      <c r="ET17" s="165">
        <f t="shared" si="73"/>
        <v>1</v>
      </c>
      <c r="EU17" s="164" t="s">
        <v>101</v>
      </c>
      <c r="EV17" s="166">
        <f t="shared" si="11"/>
        <v>2008</v>
      </c>
    </row>
    <row r="18" spans="1:152" s="51" customFormat="1">
      <c r="A18" s="179">
        <f>A17+30</f>
        <v>39782</v>
      </c>
      <c r="B18" s="180">
        <f t="shared" si="78"/>
        <v>0</v>
      </c>
      <c r="C18" s="79">
        <v>0</v>
      </c>
      <c r="D18" s="80"/>
      <c r="E18" s="81" t="e">
        <f t="shared" si="5"/>
        <v>#DIV/0!</v>
      </c>
      <c r="F18" s="103" t="e">
        <f>SUM(1+E18)*F17</f>
        <v>#DIV/0!</v>
      </c>
      <c r="G18" s="83" t="e">
        <f>SUM(F18-1)</f>
        <v>#DIV/0!</v>
      </c>
      <c r="H18" s="103" t="e">
        <f>SUM(1+E18)*H17</f>
        <v>#DIV/0!</v>
      </c>
      <c r="I18" s="106" t="e">
        <f>SUM(H18-1)</f>
        <v>#DIV/0!</v>
      </c>
      <c r="J18" s="83"/>
      <c r="K18" s="86">
        <f t="shared" si="1"/>
        <v>0</v>
      </c>
      <c r="L18" s="87">
        <f t="shared" si="13"/>
        <v>0</v>
      </c>
      <c r="M18" s="85" t="e">
        <f t="shared" si="74"/>
        <v>#DIV/0!</v>
      </c>
      <c r="N18" s="103" t="e">
        <f>SUM(1+M18)*N17</f>
        <v>#DIV/0!</v>
      </c>
      <c r="O18" s="83" t="e">
        <f>SUM(N18-1)</f>
        <v>#DIV/0!</v>
      </c>
      <c r="P18" s="103" t="e">
        <f>SUM(1+M18)*P17</f>
        <v>#DIV/0!</v>
      </c>
      <c r="Q18" s="106" t="e">
        <f>SUM(P18-1)</f>
        <v>#DIV/0!</v>
      </c>
      <c r="R18" s="85"/>
      <c r="S18" s="105" t="e">
        <f t="shared" si="3"/>
        <v>#DIV/0!</v>
      </c>
      <c r="T18" s="88"/>
      <c r="U18" s="90">
        <f t="shared" si="14"/>
        <v>0</v>
      </c>
      <c r="V18" s="91">
        <f t="shared" si="15"/>
        <v>0</v>
      </c>
      <c r="W18" s="99"/>
      <c r="X18" s="78"/>
      <c r="Y18" s="93">
        <f t="shared" si="16"/>
        <v>30</v>
      </c>
      <c r="Z18" s="94">
        <f t="shared" si="17"/>
        <v>0</v>
      </c>
      <c r="AA18" s="95">
        <f t="shared" si="18"/>
        <v>0</v>
      </c>
      <c r="AB18" s="100"/>
      <c r="AC18" s="99"/>
      <c r="AD18" s="78"/>
      <c r="AE18" s="93">
        <f t="shared" si="19"/>
        <v>30</v>
      </c>
      <c r="AF18" s="94">
        <f t="shared" si="20"/>
        <v>0</v>
      </c>
      <c r="AG18" s="95">
        <f t="shared" si="21"/>
        <v>0</v>
      </c>
      <c r="AH18" s="100"/>
      <c r="AI18" s="99"/>
      <c r="AJ18" s="78"/>
      <c r="AK18" s="93">
        <f t="shared" si="22"/>
        <v>30</v>
      </c>
      <c r="AL18" s="94">
        <f t="shared" si="23"/>
        <v>0</v>
      </c>
      <c r="AM18" s="95">
        <f t="shared" si="24"/>
        <v>0</v>
      </c>
      <c r="AN18" s="100"/>
      <c r="AO18" s="99"/>
      <c r="AP18" s="78"/>
      <c r="AQ18" s="93">
        <f t="shared" si="25"/>
        <v>30</v>
      </c>
      <c r="AR18" s="94">
        <f t="shared" si="26"/>
        <v>0</v>
      </c>
      <c r="AS18" s="95">
        <f t="shared" si="27"/>
        <v>0</v>
      </c>
      <c r="AT18" s="100"/>
      <c r="AU18" s="99"/>
      <c r="AV18" s="78"/>
      <c r="AW18" s="93">
        <f t="shared" si="28"/>
        <v>30</v>
      </c>
      <c r="AX18" s="94">
        <f t="shared" si="29"/>
        <v>0</v>
      </c>
      <c r="AY18" s="95">
        <f t="shared" si="30"/>
        <v>0</v>
      </c>
      <c r="AZ18" s="100"/>
      <c r="BA18" s="99"/>
      <c r="BB18" s="78"/>
      <c r="BC18" s="93">
        <f t="shared" si="31"/>
        <v>30</v>
      </c>
      <c r="BD18" s="94">
        <f t="shared" si="32"/>
        <v>0</v>
      </c>
      <c r="BE18" s="95">
        <f t="shared" si="33"/>
        <v>0</v>
      </c>
      <c r="BF18" s="100"/>
      <c r="BG18" s="99"/>
      <c r="BH18" s="78"/>
      <c r="BI18" s="93">
        <f t="shared" si="34"/>
        <v>30</v>
      </c>
      <c r="BJ18" s="94">
        <f t="shared" si="35"/>
        <v>0</v>
      </c>
      <c r="BK18" s="95">
        <f t="shared" si="36"/>
        <v>0</v>
      </c>
      <c r="BL18" s="100"/>
      <c r="BM18" s="99"/>
      <c r="BN18" s="78"/>
      <c r="BO18" s="93">
        <f t="shared" si="37"/>
        <v>30</v>
      </c>
      <c r="BP18" s="94">
        <f t="shared" si="38"/>
        <v>0</v>
      </c>
      <c r="BQ18" s="95">
        <f t="shared" si="39"/>
        <v>0</v>
      </c>
      <c r="BR18" s="100"/>
      <c r="BS18" s="99"/>
      <c r="BT18" s="78"/>
      <c r="BU18" s="93">
        <f t="shared" si="40"/>
        <v>30</v>
      </c>
      <c r="BV18" s="94">
        <f t="shared" si="41"/>
        <v>0</v>
      </c>
      <c r="BW18" s="95">
        <f t="shared" si="42"/>
        <v>0</v>
      </c>
      <c r="BX18" s="100"/>
      <c r="BY18" s="99"/>
      <c r="BZ18" s="78"/>
      <c r="CA18" s="93">
        <f t="shared" si="43"/>
        <v>30</v>
      </c>
      <c r="CB18" s="94">
        <f t="shared" si="44"/>
        <v>0</v>
      </c>
      <c r="CC18" s="95">
        <f t="shared" si="45"/>
        <v>0</v>
      </c>
      <c r="CD18" s="95"/>
      <c r="CE18" s="101"/>
      <c r="CF18" s="95"/>
      <c r="CG18" s="99"/>
      <c r="CH18" s="78"/>
      <c r="CI18" s="93">
        <f t="shared" si="46"/>
        <v>30</v>
      </c>
      <c r="CJ18" s="94">
        <f t="shared" si="47"/>
        <v>0</v>
      </c>
      <c r="CK18" s="95">
        <f t="shared" si="48"/>
        <v>0</v>
      </c>
      <c r="CL18" s="100"/>
      <c r="CM18" s="99"/>
      <c r="CN18" s="78"/>
      <c r="CO18" s="93">
        <f t="shared" si="49"/>
        <v>30</v>
      </c>
      <c r="CP18" s="94">
        <f t="shared" si="50"/>
        <v>0</v>
      </c>
      <c r="CQ18" s="95">
        <f t="shared" si="51"/>
        <v>0</v>
      </c>
      <c r="CR18" s="100"/>
      <c r="CS18" s="99"/>
      <c r="CT18" s="78"/>
      <c r="CU18" s="93">
        <f t="shared" si="52"/>
        <v>30</v>
      </c>
      <c r="CV18" s="94">
        <f t="shared" si="53"/>
        <v>0</v>
      </c>
      <c r="CW18" s="95">
        <f t="shared" si="54"/>
        <v>0</v>
      </c>
      <c r="CX18" s="100"/>
      <c r="CY18" s="99"/>
      <c r="CZ18" s="78"/>
      <c r="DA18" s="93">
        <f t="shared" si="55"/>
        <v>30</v>
      </c>
      <c r="DB18" s="94">
        <f t="shared" si="56"/>
        <v>0</v>
      </c>
      <c r="DC18" s="95">
        <f t="shared" si="57"/>
        <v>0</v>
      </c>
      <c r="DD18" s="100"/>
      <c r="DE18" s="99"/>
      <c r="DF18" s="78"/>
      <c r="DG18" s="93">
        <f t="shared" si="58"/>
        <v>30</v>
      </c>
      <c r="DH18" s="94">
        <f t="shared" si="59"/>
        <v>0</v>
      </c>
      <c r="DI18" s="95">
        <f t="shared" si="60"/>
        <v>0</v>
      </c>
      <c r="DJ18" s="100"/>
      <c r="DK18" s="99"/>
      <c r="DL18" s="78"/>
      <c r="DM18" s="93">
        <f t="shared" si="61"/>
        <v>30</v>
      </c>
      <c r="DN18" s="94">
        <f t="shared" si="62"/>
        <v>0</v>
      </c>
      <c r="DO18" s="95">
        <f t="shared" si="63"/>
        <v>0</v>
      </c>
      <c r="DP18" s="100"/>
      <c r="DQ18" s="99"/>
      <c r="DR18" s="78"/>
      <c r="DS18" s="93">
        <f t="shared" si="64"/>
        <v>30</v>
      </c>
      <c r="DT18" s="94">
        <f t="shared" si="65"/>
        <v>0</v>
      </c>
      <c r="DU18" s="95">
        <f t="shared" si="66"/>
        <v>0</v>
      </c>
      <c r="DV18" s="100"/>
      <c r="DW18" s="99"/>
      <c r="DX18" s="78"/>
      <c r="DY18" s="93">
        <f t="shared" si="67"/>
        <v>30</v>
      </c>
      <c r="DZ18" s="94">
        <f t="shared" si="68"/>
        <v>0</v>
      </c>
      <c r="EA18" s="95">
        <f t="shared" si="69"/>
        <v>0</v>
      </c>
      <c r="EB18" s="100"/>
      <c r="EC18" s="99"/>
      <c r="ED18" s="78"/>
      <c r="EE18" s="93">
        <f t="shared" si="70"/>
        <v>30</v>
      </c>
      <c r="EF18" s="94">
        <f t="shared" si="71"/>
        <v>0</v>
      </c>
      <c r="EG18" s="95">
        <f t="shared" si="72"/>
        <v>0</v>
      </c>
      <c r="EH18" s="100"/>
      <c r="EI18" s="95"/>
      <c r="EJ18" s="101"/>
      <c r="EK18" s="95"/>
      <c r="EL18" s="47" t="str">
        <f t="shared" si="6"/>
        <v>11/1/2008</v>
      </c>
      <c r="EM18" s="167">
        <f>-IF($EO$4=$EZ$1,B18*($EO$3/12),IF($EO$4=$EZ$2,C18*($EO$3/12),IF($EO$4=$EZ$3,B18*($EO$3/4),IF($EO$4=$EZ$4,C18*($EO$3/4)))))</f>
        <v>0</v>
      </c>
      <c r="EN18" s="93">
        <f t="shared" si="8"/>
        <v>30</v>
      </c>
      <c r="EO18" s="94">
        <f t="shared" si="9"/>
        <v>1</v>
      </c>
      <c r="EP18" s="95">
        <f t="shared" si="4"/>
        <v>1</v>
      </c>
      <c r="EQ18" s="100"/>
      <c r="ES18" s="51">
        <f t="shared" si="10"/>
        <v>11</v>
      </c>
      <c r="ET18" s="165">
        <f t="shared" si="73"/>
        <v>1</v>
      </c>
      <c r="EU18" s="164" t="s">
        <v>101</v>
      </c>
      <c r="EV18" s="166">
        <f t="shared" si="11"/>
        <v>2008</v>
      </c>
    </row>
    <row r="19" spans="1:152" s="51" customFormat="1">
      <c r="A19" s="179">
        <f>A18+31</f>
        <v>39813</v>
      </c>
      <c r="B19" s="180">
        <f t="shared" si="78"/>
        <v>0</v>
      </c>
      <c r="C19" s="79">
        <v>0</v>
      </c>
      <c r="D19" s="80"/>
      <c r="E19" s="81" t="e">
        <f t="shared" si="5"/>
        <v>#DIV/0!</v>
      </c>
      <c r="F19" s="103" t="e">
        <f>SUM(1+E19)*F18</f>
        <v>#DIV/0!</v>
      </c>
      <c r="G19" s="83" t="e">
        <f>SUM(F19-1)</f>
        <v>#DIV/0!</v>
      </c>
      <c r="H19" s="103" t="e">
        <f>SUM(1+E19)*H18</f>
        <v>#DIV/0!</v>
      </c>
      <c r="I19" s="106" t="e">
        <f>SUM(H19-1)</f>
        <v>#DIV/0!</v>
      </c>
      <c r="J19" s="83"/>
      <c r="K19" s="86">
        <f t="shared" si="1"/>
        <v>0</v>
      </c>
      <c r="L19" s="87">
        <f t="shared" si="13"/>
        <v>0</v>
      </c>
      <c r="M19" s="85" t="e">
        <f t="shared" si="74"/>
        <v>#DIV/0!</v>
      </c>
      <c r="N19" s="103" t="e">
        <f>SUM(1+M19)*N18</f>
        <v>#DIV/0!</v>
      </c>
      <c r="O19" s="83" t="e">
        <f>SUM(N19-1)</f>
        <v>#DIV/0!</v>
      </c>
      <c r="P19" s="103" t="e">
        <f>SUM(1+M19)*P18</f>
        <v>#DIV/0!</v>
      </c>
      <c r="Q19" s="106" t="e">
        <f>SUM(P19-1)</f>
        <v>#DIV/0!</v>
      </c>
      <c r="R19" s="85"/>
      <c r="S19" s="105" t="e">
        <f t="shared" si="3"/>
        <v>#DIV/0!</v>
      </c>
      <c r="T19" s="88"/>
      <c r="U19" s="90">
        <f t="shared" si="14"/>
        <v>0</v>
      </c>
      <c r="V19" s="91">
        <f t="shared" si="15"/>
        <v>0</v>
      </c>
      <c r="W19" s="99"/>
      <c r="X19" s="78"/>
      <c r="Y19" s="93">
        <f t="shared" si="16"/>
        <v>31</v>
      </c>
      <c r="Z19" s="94">
        <f t="shared" si="17"/>
        <v>0</v>
      </c>
      <c r="AA19" s="95">
        <f t="shared" si="18"/>
        <v>0</v>
      </c>
      <c r="AB19" s="100"/>
      <c r="AC19" s="99"/>
      <c r="AD19" s="78"/>
      <c r="AE19" s="93">
        <f t="shared" si="19"/>
        <v>31</v>
      </c>
      <c r="AF19" s="94">
        <f t="shared" si="20"/>
        <v>0</v>
      </c>
      <c r="AG19" s="95">
        <f t="shared" si="21"/>
        <v>0</v>
      </c>
      <c r="AH19" s="100"/>
      <c r="AI19" s="99"/>
      <c r="AJ19" s="78"/>
      <c r="AK19" s="93">
        <f t="shared" si="22"/>
        <v>31</v>
      </c>
      <c r="AL19" s="94">
        <f t="shared" si="23"/>
        <v>0</v>
      </c>
      <c r="AM19" s="95">
        <f t="shared" si="24"/>
        <v>0</v>
      </c>
      <c r="AN19" s="100"/>
      <c r="AO19" s="99"/>
      <c r="AP19" s="78"/>
      <c r="AQ19" s="93">
        <f t="shared" si="25"/>
        <v>31</v>
      </c>
      <c r="AR19" s="94">
        <f t="shared" si="26"/>
        <v>0</v>
      </c>
      <c r="AS19" s="95">
        <f t="shared" si="27"/>
        <v>0</v>
      </c>
      <c r="AT19" s="100"/>
      <c r="AU19" s="99"/>
      <c r="AV19" s="78"/>
      <c r="AW19" s="93">
        <f t="shared" si="28"/>
        <v>31</v>
      </c>
      <c r="AX19" s="94">
        <f t="shared" si="29"/>
        <v>0</v>
      </c>
      <c r="AY19" s="95">
        <f t="shared" si="30"/>
        <v>0</v>
      </c>
      <c r="AZ19" s="100"/>
      <c r="BA19" s="99"/>
      <c r="BB19" s="78"/>
      <c r="BC19" s="93">
        <f t="shared" si="31"/>
        <v>31</v>
      </c>
      <c r="BD19" s="94">
        <f t="shared" si="32"/>
        <v>0</v>
      </c>
      <c r="BE19" s="95">
        <f t="shared" si="33"/>
        <v>0</v>
      </c>
      <c r="BF19" s="100"/>
      <c r="BG19" s="99"/>
      <c r="BH19" s="78"/>
      <c r="BI19" s="93">
        <f t="shared" si="34"/>
        <v>31</v>
      </c>
      <c r="BJ19" s="94">
        <f t="shared" si="35"/>
        <v>0</v>
      </c>
      <c r="BK19" s="95">
        <f t="shared" si="36"/>
        <v>0</v>
      </c>
      <c r="BL19" s="100"/>
      <c r="BM19" s="99"/>
      <c r="BN19" s="78"/>
      <c r="BO19" s="93">
        <f t="shared" si="37"/>
        <v>31</v>
      </c>
      <c r="BP19" s="94">
        <f t="shared" si="38"/>
        <v>0</v>
      </c>
      <c r="BQ19" s="95">
        <f t="shared" si="39"/>
        <v>0</v>
      </c>
      <c r="BR19" s="100"/>
      <c r="BS19" s="99"/>
      <c r="BT19" s="78"/>
      <c r="BU19" s="93">
        <f t="shared" si="40"/>
        <v>31</v>
      </c>
      <c r="BV19" s="94">
        <f t="shared" si="41"/>
        <v>0</v>
      </c>
      <c r="BW19" s="95">
        <f t="shared" si="42"/>
        <v>0</v>
      </c>
      <c r="BX19" s="100"/>
      <c r="BY19" s="99"/>
      <c r="BZ19" s="78"/>
      <c r="CA19" s="93">
        <f t="shared" si="43"/>
        <v>31</v>
      </c>
      <c r="CB19" s="94">
        <f t="shared" si="44"/>
        <v>0</v>
      </c>
      <c r="CC19" s="95">
        <f t="shared" si="45"/>
        <v>0</v>
      </c>
      <c r="CD19" s="95"/>
      <c r="CE19" s="101"/>
      <c r="CF19" s="95"/>
      <c r="CG19" s="99"/>
      <c r="CH19" s="78"/>
      <c r="CI19" s="93">
        <f t="shared" si="46"/>
        <v>31</v>
      </c>
      <c r="CJ19" s="94">
        <f t="shared" si="47"/>
        <v>0</v>
      </c>
      <c r="CK19" s="95">
        <f t="shared" si="48"/>
        <v>0</v>
      </c>
      <c r="CL19" s="100"/>
      <c r="CM19" s="99"/>
      <c r="CN19" s="78"/>
      <c r="CO19" s="93">
        <f t="shared" si="49"/>
        <v>31</v>
      </c>
      <c r="CP19" s="94">
        <f t="shared" si="50"/>
        <v>0</v>
      </c>
      <c r="CQ19" s="95">
        <f t="shared" si="51"/>
        <v>0</v>
      </c>
      <c r="CR19" s="100"/>
      <c r="CS19" s="99"/>
      <c r="CT19" s="78"/>
      <c r="CU19" s="93">
        <f t="shared" si="52"/>
        <v>31</v>
      </c>
      <c r="CV19" s="94">
        <f t="shared" si="53"/>
        <v>0</v>
      </c>
      <c r="CW19" s="95">
        <f t="shared" si="54"/>
        <v>0</v>
      </c>
      <c r="CX19" s="100"/>
      <c r="CY19" s="99"/>
      <c r="CZ19" s="78"/>
      <c r="DA19" s="93">
        <f t="shared" si="55"/>
        <v>31</v>
      </c>
      <c r="DB19" s="94">
        <f t="shared" si="56"/>
        <v>0</v>
      </c>
      <c r="DC19" s="95">
        <f t="shared" si="57"/>
        <v>0</v>
      </c>
      <c r="DD19" s="100"/>
      <c r="DE19" s="99"/>
      <c r="DF19" s="78"/>
      <c r="DG19" s="93">
        <f t="shared" si="58"/>
        <v>31</v>
      </c>
      <c r="DH19" s="94">
        <f t="shared" si="59"/>
        <v>0</v>
      </c>
      <c r="DI19" s="95">
        <f t="shared" si="60"/>
        <v>0</v>
      </c>
      <c r="DJ19" s="100"/>
      <c r="DK19" s="99"/>
      <c r="DL19" s="78"/>
      <c r="DM19" s="93">
        <f t="shared" si="61"/>
        <v>31</v>
      </c>
      <c r="DN19" s="94">
        <f t="shared" si="62"/>
        <v>0</v>
      </c>
      <c r="DO19" s="95">
        <f t="shared" si="63"/>
        <v>0</v>
      </c>
      <c r="DP19" s="100"/>
      <c r="DQ19" s="99"/>
      <c r="DR19" s="78"/>
      <c r="DS19" s="93">
        <f t="shared" si="64"/>
        <v>31</v>
      </c>
      <c r="DT19" s="94">
        <f t="shared" si="65"/>
        <v>0</v>
      </c>
      <c r="DU19" s="95">
        <f t="shared" si="66"/>
        <v>0</v>
      </c>
      <c r="DV19" s="100"/>
      <c r="DW19" s="99"/>
      <c r="DX19" s="78"/>
      <c r="DY19" s="93">
        <f t="shared" si="67"/>
        <v>31</v>
      </c>
      <c r="DZ19" s="94">
        <f t="shared" si="68"/>
        <v>0</v>
      </c>
      <c r="EA19" s="95">
        <f t="shared" si="69"/>
        <v>0</v>
      </c>
      <c r="EB19" s="100"/>
      <c r="EC19" s="99"/>
      <c r="ED19" s="78"/>
      <c r="EE19" s="93">
        <f t="shared" si="70"/>
        <v>31</v>
      </c>
      <c r="EF19" s="94">
        <f t="shared" si="71"/>
        <v>0</v>
      </c>
      <c r="EG19" s="95">
        <f t="shared" si="72"/>
        <v>0</v>
      </c>
      <c r="EH19" s="100"/>
      <c r="EI19" s="95"/>
      <c r="EJ19" s="101"/>
      <c r="EK19" s="95"/>
      <c r="EL19" s="47" t="str">
        <f t="shared" si="6"/>
        <v>12/1/2008</v>
      </c>
      <c r="EM19" s="167">
        <f t="shared" si="7"/>
        <v>0</v>
      </c>
      <c r="EN19" s="93">
        <f t="shared" si="8"/>
        <v>31</v>
      </c>
      <c r="EO19" s="94">
        <f t="shared" si="9"/>
        <v>1</v>
      </c>
      <c r="EP19" s="95">
        <f t="shared" si="4"/>
        <v>1</v>
      </c>
      <c r="EQ19" s="100"/>
      <c r="ES19" s="51">
        <f t="shared" si="10"/>
        <v>12</v>
      </c>
      <c r="ET19" s="165">
        <f t="shared" si="73"/>
        <v>1</v>
      </c>
      <c r="EU19" s="164" t="s">
        <v>101</v>
      </c>
      <c r="EV19" s="166">
        <f t="shared" si="11"/>
        <v>2008</v>
      </c>
    </row>
    <row r="20" spans="1:152" s="51" customFormat="1">
      <c r="A20" s="179"/>
      <c r="B20" s="181"/>
      <c r="C20" s="107"/>
      <c r="D20" s="108"/>
      <c r="E20" s="109"/>
      <c r="F20" s="80"/>
      <c r="G20" s="83"/>
      <c r="H20" s="110"/>
      <c r="I20" s="106"/>
      <c r="J20" s="83"/>
      <c r="K20" s="111"/>
      <c r="L20" s="87"/>
      <c r="M20" s="85"/>
      <c r="N20" s="103"/>
      <c r="O20" s="83"/>
      <c r="P20" s="110"/>
      <c r="Q20" s="106"/>
      <c r="R20" s="85"/>
      <c r="S20" s="105"/>
      <c r="T20" s="88"/>
      <c r="U20" s="112"/>
      <c r="V20" s="113"/>
      <c r="W20" s="114"/>
      <c r="X20" s="96"/>
      <c r="Y20" s="93"/>
      <c r="Z20" s="94"/>
      <c r="AA20" s="95"/>
      <c r="AB20" s="100"/>
      <c r="AC20" s="114"/>
      <c r="AD20" s="96"/>
      <c r="AE20" s="93"/>
      <c r="AF20" s="94"/>
      <c r="AG20" s="95"/>
      <c r="AH20" s="100"/>
      <c r="AI20" s="114"/>
      <c r="AJ20" s="96"/>
      <c r="AK20" s="93"/>
      <c r="AL20" s="94"/>
      <c r="AM20" s="95"/>
      <c r="AN20" s="100"/>
      <c r="AO20" s="114"/>
      <c r="AP20" s="96"/>
      <c r="AQ20" s="93"/>
      <c r="AR20" s="94"/>
      <c r="AS20" s="95"/>
      <c r="AT20" s="100"/>
      <c r="AU20" s="114"/>
      <c r="AV20" s="96"/>
      <c r="AW20" s="93"/>
      <c r="AX20" s="94"/>
      <c r="AY20" s="95"/>
      <c r="AZ20" s="100"/>
      <c r="BA20" s="114"/>
      <c r="BB20" s="96"/>
      <c r="BC20" s="93"/>
      <c r="BD20" s="94"/>
      <c r="BE20" s="95"/>
      <c r="BF20" s="100"/>
      <c r="BG20" s="114"/>
      <c r="BH20" s="96"/>
      <c r="BI20" s="93"/>
      <c r="BJ20" s="94"/>
      <c r="BK20" s="95"/>
      <c r="BL20" s="100"/>
      <c r="BM20" s="114"/>
      <c r="BN20" s="96"/>
      <c r="BO20" s="93"/>
      <c r="BP20" s="94"/>
      <c r="BQ20" s="95"/>
      <c r="BR20" s="100"/>
      <c r="BS20" s="114"/>
      <c r="BT20" s="96"/>
      <c r="BU20" s="93"/>
      <c r="BV20" s="94"/>
      <c r="BW20" s="95"/>
      <c r="BX20" s="100"/>
      <c r="BY20" s="114"/>
      <c r="BZ20" s="96"/>
      <c r="CA20" s="93"/>
      <c r="CB20" s="94"/>
      <c r="CC20" s="95"/>
      <c r="CD20" s="115"/>
      <c r="CE20" s="101"/>
      <c r="CF20" s="115"/>
      <c r="CG20" s="114"/>
      <c r="CH20" s="96"/>
      <c r="CI20" s="93"/>
      <c r="CJ20" s="94"/>
      <c r="CK20" s="95"/>
      <c r="CL20" s="100"/>
      <c r="CM20" s="114"/>
      <c r="CN20" s="96"/>
      <c r="CO20" s="93"/>
      <c r="CP20" s="94"/>
      <c r="CQ20" s="95"/>
      <c r="CR20" s="100"/>
      <c r="CS20" s="114"/>
      <c r="CT20" s="96"/>
      <c r="CU20" s="93"/>
      <c r="CV20" s="94"/>
      <c r="CW20" s="95"/>
      <c r="CX20" s="100"/>
      <c r="CY20" s="114"/>
      <c r="CZ20" s="96"/>
      <c r="DA20" s="93"/>
      <c r="DB20" s="94"/>
      <c r="DC20" s="95"/>
      <c r="DD20" s="100"/>
      <c r="DE20" s="114"/>
      <c r="DF20" s="96"/>
      <c r="DG20" s="93"/>
      <c r="DH20" s="94"/>
      <c r="DI20" s="95"/>
      <c r="DJ20" s="100"/>
      <c r="DK20" s="114"/>
      <c r="DL20" s="96"/>
      <c r="DM20" s="93"/>
      <c r="DN20" s="94"/>
      <c r="DO20" s="95"/>
      <c r="DP20" s="100"/>
      <c r="DQ20" s="114"/>
      <c r="DR20" s="96"/>
      <c r="DS20" s="93"/>
      <c r="DT20" s="94"/>
      <c r="DU20" s="95"/>
      <c r="DV20" s="100"/>
      <c r="DW20" s="114"/>
      <c r="DX20" s="96"/>
      <c r="DY20" s="93"/>
      <c r="DZ20" s="94"/>
      <c r="EA20" s="95"/>
      <c r="EB20" s="100"/>
      <c r="EC20" s="114"/>
      <c r="ED20" s="96"/>
      <c r="EE20" s="93"/>
      <c r="EF20" s="94"/>
      <c r="EG20" s="95"/>
      <c r="EH20" s="100"/>
      <c r="EI20" s="115"/>
      <c r="EJ20" s="101"/>
      <c r="EK20" s="115"/>
      <c r="EL20" s="114"/>
      <c r="EM20" s="96"/>
      <c r="EN20" s="93"/>
      <c r="EO20" s="94"/>
      <c r="EP20" s="95"/>
      <c r="EQ20" s="100"/>
      <c r="ET20" s="165"/>
      <c r="EU20" s="164"/>
      <c r="EV20" s="166"/>
    </row>
    <row r="21" spans="1:152" s="51" customFormat="1">
      <c r="A21" s="179"/>
      <c r="B21" s="180"/>
      <c r="C21" s="116"/>
      <c r="D21" s="80"/>
      <c r="E21" s="81"/>
      <c r="F21" s="117"/>
      <c r="G21" s="83"/>
      <c r="H21" s="118"/>
      <c r="I21" s="106"/>
      <c r="J21" s="83"/>
      <c r="K21" s="111"/>
      <c r="L21" s="87"/>
      <c r="M21" s="85"/>
      <c r="N21" s="118"/>
      <c r="O21" s="83"/>
      <c r="P21" s="118"/>
      <c r="Q21" s="106"/>
      <c r="R21" s="85"/>
      <c r="S21" s="105"/>
      <c r="T21" s="88"/>
      <c r="U21" s="90"/>
      <c r="V21" s="91"/>
      <c r="W21" s="114"/>
      <c r="X21" s="96"/>
      <c r="Y21" s="93"/>
      <c r="Z21" s="94"/>
      <c r="AA21" s="95"/>
      <c r="AB21" s="100"/>
      <c r="AC21" s="114"/>
      <c r="AD21" s="96"/>
      <c r="AE21" s="93"/>
      <c r="AF21" s="94"/>
      <c r="AG21" s="95"/>
      <c r="AH21" s="100"/>
      <c r="AI21" s="114"/>
      <c r="AJ21" s="96"/>
      <c r="AK21" s="93"/>
      <c r="AL21" s="94"/>
      <c r="AM21" s="95"/>
      <c r="AN21" s="100"/>
      <c r="AO21" s="114"/>
      <c r="AP21" s="96"/>
      <c r="AQ21" s="93"/>
      <c r="AR21" s="94"/>
      <c r="AS21" s="95"/>
      <c r="AT21" s="100"/>
      <c r="AU21" s="114"/>
      <c r="AV21" s="96"/>
      <c r="AW21" s="93"/>
      <c r="AX21" s="94"/>
      <c r="AY21" s="95"/>
      <c r="AZ21" s="100"/>
      <c r="BA21" s="114"/>
      <c r="BB21" s="96"/>
      <c r="BC21" s="93"/>
      <c r="BD21" s="94"/>
      <c r="BE21" s="95"/>
      <c r="BF21" s="100"/>
      <c r="BG21" s="114"/>
      <c r="BH21" s="96"/>
      <c r="BI21" s="93"/>
      <c r="BJ21" s="94"/>
      <c r="BK21" s="95"/>
      <c r="BL21" s="100"/>
      <c r="BM21" s="114"/>
      <c r="BN21" s="96"/>
      <c r="BO21" s="93"/>
      <c r="BP21" s="94"/>
      <c r="BQ21" s="95"/>
      <c r="BR21" s="100"/>
      <c r="BS21" s="114"/>
      <c r="BT21" s="96"/>
      <c r="BU21" s="93"/>
      <c r="BV21" s="94"/>
      <c r="BW21" s="95"/>
      <c r="BX21" s="100"/>
      <c r="BY21" s="114"/>
      <c r="BZ21" s="96"/>
      <c r="CA21" s="93"/>
      <c r="CB21" s="94"/>
      <c r="CC21" s="95"/>
      <c r="CD21" s="115"/>
      <c r="CE21" s="101"/>
      <c r="CF21" s="115"/>
      <c r="CG21" s="114"/>
      <c r="CH21" s="96"/>
      <c r="CI21" s="93"/>
      <c r="CJ21" s="94"/>
      <c r="CK21" s="95"/>
      <c r="CL21" s="100"/>
      <c r="CM21" s="114"/>
      <c r="CN21" s="96"/>
      <c r="CO21" s="93"/>
      <c r="CP21" s="94"/>
      <c r="CQ21" s="95"/>
      <c r="CR21" s="100"/>
      <c r="CS21" s="114"/>
      <c r="CT21" s="96"/>
      <c r="CU21" s="93"/>
      <c r="CV21" s="94"/>
      <c r="CW21" s="95"/>
      <c r="CX21" s="100"/>
      <c r="CY21" s="114"/>
      <c r="CZ21" s="96"/>
      <c r="DA21" s="93"/>
      <c r="DB21" s="94"/>
      <c r="DC21" s="95"/>
      <c r="DD21" s="100"/>
      <c r="DE21" s="114"/>
      <c r="DF21" s="96"/>
      <c r="DG21" s="93"/>
      <c r="DH21" s="94"/>
      <c r="DI21" s="95"/>
      <c r="DJ21" s="100"/>
      <c r="DK21" s="114"/>
      <c r="DL21" s="96"/>
      <c r="DM21" s="93"/>
      <c r="DN21" s="94"/>
      <c r="DO21" s="95"/>
      <c r="DP21" s="100"/>
      <c r="DQ21" s="114"/>
      <c r="DR21" s="96"/>
      <c r="DS21" s="93"/>
      <c r="DT21" s="94"/>
      <c r="DU21" s="95"/>
      <c r="DV21" s="100"/>
      <c r="DW21" s="114"/>
      <c r="DX21" s="96"/>
      <c r="DY21" s="93"/>
      <c r="DZ21" s="94"/>
      <c r="EA21" s="95"/>
      <c r="EB21" s="100"/>
      <c r="EC21" s="114"/>
      <c r="ED21" s="96"/>
      <c r="EE21" s="93"/>
      <c r="EF21" s="94"/>
      <c r="EG21" s="95"/>
      <c r="EH21" s="100"/>
      <c r="EI21" s="115"/>
      <c r="EJ21" s="101"/>
      <c r="EK21" s="115"/>
      <c r="EL21" s="114"/>
      <c r="EM21" s="96"/>
      <c r="EN21" s="93"/>
      <c r="EO21" s="94"/>
      <c r="EP21" s="95"/>
      <c r="EQ21" s="100"/>
      <c r="ET21" s="165"/>
      <c r="EU21" s="164"/>
      <c r="EV21" s="166"/>
    </row>
    <row r="22" spans="1:152" s="102" customFormat="1">
      <c r="A22" s="179">
        <f>A19+31</f>
        <v>39844</v>
      </c>
      <c r="B22" s="180">
        <f>C19</f>
        <v>0</v>
      </c>
      <c r="C22" s="79">
        <v>0</v>
      </c>
      <c r="D22" s="97"/>
      <c r="E22" s="81" t="e">
        <f>SUM((C22-U22+V22)/C19)-1</f>
        <v>#DIV/0!</v>
      </c>
      <c r="F22" s="119" t="e">
        <f>SUM(1+E22)*F19</f>
        <v>#DIV/0!</v>
      </c>
      <c r="G22" s="98" t="e">
        <f t="shared" si="0"/>
        <v>#DIV/0!</v>
      </c>
      <c r="H22" s="82" t="e">
        <f>SUM(1+E22)*1</f>
        <v>#DIV/0!</v>
      </c>
      <c r="I22" s="84" t="e">
        <f t="shared" si="80"/>
        <v>#DIV/0!</v>
      </c>
      <c r="J22" s="88"/>
      <c r="K22" s="86">
        <f t="shared" ref="K22:K33" si="81">SUM(C22-B22-U22+V22)</f>
        <v>0</v>
      </c>
      <c r="L22" s="87">
        <f t="shared" ref="L22:L33" si="82">SUM((X22*AA22)+(AD22*AG22)+(AJ22*AM22)+(AP22*AS22)+(AV22*AY22)+(BB22*BE22)+(BH22*BK22)+(BN22*BQ22)+(BT22*BW22)+(BZ22*CC22))-SUM((CH22*CK22)+(CN22*CQ22)+(CT22*CW22)+(CZ22*DC22)+(DF22*DI22)+(DL22*DO22)+(DR22*DU22)+(DX22*EA22)+(ED22*EG22)+(EM22*EP22))</f>
        <v>0</v>
      </c>
      <c r="M22" s="88" t="e">
        <f t="shared" ref="M22:M33" si="83">SUM(K22/(B22+L22))</f>
        <v>#DIV/0!</v>
      </c>
      <c r="N22" s="119" t="e">
        <f>SUM(1+M22)*N19</f>
        <v>#DIV/0!</v>
      </c>
      <c r="O22" s="98" t="e">
        <f t="shared" ref="O22:O33" si="84">SUM(N22-1)</f>
        <v>#DIV/0!</v>
      </c>
      <c r="P22" s="82" t="e">
        <f>SUM(1+M22)*1</f>
        <v>#DIV/0!</v>
      </c>
      <c r="Q22" s="84" t="e">
        <f t="shared" ref="Q22:Q33" si="85">SUM(P22-1)</f>
        <v>#DIV/0!</v>
      </c>
      <c r="R22" s="88"/>
      <c r="S22" s="89" t="e">
        <f t="shared" ref="S22:S33" si="86">SUM(M22-E22)</f>
        <v>#DIV/0!</v>
      </c>
      <c r="T22" s="88"/>
      <c r="U22" s="90">
        <f>SUM(X22,AD22,AJ22,AP22,AV22,BB22,BH22,BN22,BT22,BZ22)</f>
        <v>0</v>
      </c>
      <c r="V22" s="91">
        <f>SUM(CH22,CN22,CT22,CZ22,DF22,DL22,DR22,DX22,ED22,EM22)</f>
        <v>0</v>
      </c>
      <c r="W22" s="99"/>
      <c r="X22" s="78"/>
      <c r="Y22" s="93">
        <f t="shared" ref="Y22:Y33" si="87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Z22" s="94">
        <f t="shared" si="17"/>
        <v>0</v>
      </c>
      <c r="AA22" s="95">
        <f t="shared" si="18"/>
        <v>0</v>
      </c>
      <c r="AB22" s="100"/>
      <c r="AC22" s="99"/>
      <c r="AD22" s="78"/>
      <c r="AE22" s="93">
        <f t="shared" ref="AE22:AE33" si="88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AF22" s="94">
        <f t="shared" si="20"/>
        <v>0</v>
      </c>
      <c r="AG22" s="95">
        <f t="shared" si="21"/>
        <v>0</v>
      </c>
      <c r="AH22" s="100"/>
      <c r="AI22" s="99"/>
      <c r="AJ22" s="78"/>
      <c r="AK22" s="93">
        <f t="shared" ref="AK22:AK33" si="89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AL22" s="94">
        <f t="shared" si="23"/>
        <v>0</v>
      </c>
      <c r="AM22" s="95">
        <f t="shared" si="24"/>
        <v>0</v>
      </c>
      <c r="AN22" s="100"/>
      <c r="AO22" s="99"/>
      <c r="AP22" s="78"/>
      <c r="AQ22" s="93">
        <f t="shared" ref="AQ22:AQ33" si="90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AR22" s="94">
        <f t="shared" si="26"/>
        <v>0</v>
      </c>
      <c r="AS22" s="95">
        <f t="shared" si="27"/>
        <v>0</v>
      </c>
      <c r="AT22" s="100"/>
      <c r="AU22" s="99"/>
      <c r="AV22" s="78"/>
      <c r="AW22" s="93">
        <f t="shared" ref="AW22:AW33" si="91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AX22" s="94">
        <f t="shared" si="29"/>
        <v>0</v>
      </c>
      <c r="AY22" s="95">
        <f t="shared" si="30"/>
        <v>0</v>
      </c>
      <c r="AZ22" s="100"/>
      <c r="BA22" s="99"/>
      <c r="BB22" s="78"/>
      <c r="BC22" s="93">
        <f t="shared" ref="BC22:BC33" si="92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D22" s="94">
        <f t="shared" si="32"/>
        <v>0</v>
      </c>
      <c r="BE22" s="95">
        <f t="shared" si="33"/>
        <v>0</v>
      </c>
      <c r="BF22" s="100"/>
      <c r="BG22" s="99"/>
      <c r="BH22" s="78"/>
      <c r="BI22" s="93">
        <f t="shared" ref="BI22:BI33" si="93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J22" s="94">
        <f t="shared" si="35"/>
        <v>0</v>
      </c>
      <c r="BK22" s="95">
        <f t="shared" si="36"/>
        <v>0</v>
      </c>
      <c r="BL22" s="100"/>
      <c r="BM22" s="99"/>
      <c r="BN22" s="78"/>
      <c r="BO22" s="93">
        <f t="shared" ref="BO22:BO33" si="94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P22" s="94">
        <f t="shared" si="38"/>
        <v>0</v>
      </c>
      <c r="BQ22" s="95">
        <f t="shared" si="39"/>
        <v>0</v>
      </c>
      <c r="BR22" s="100"/>
      <c r="BS22" s="99"/>
      <c r="BT22" s="78"/>
      <c r="BU22" s="93">
        <f t="shared" ref="BU22:BU33" si="95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V22" s="94">
        <f t="shared" si="41"/>
        <v>0</v>
      </c>
      <c r="BW22" s="95">
        <f t="shared" si="42"/>
        <v>0</v>
      </c>
      <c r="BX22" s="100"/>
      <c r="BY22" s="99"/>
      <c r="BZ22" s="78"/>
      <c r="CA22" s="93">
        <f t="shared" ref="CA22:CA33" si="96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B22" s="94">
        <f t="shared" si="44"/>
        <v>0</v>
      </c>
      <c r="CC22" s="95">
        <f t="shared" si="45"/>
        <v>0</v>
      </c>
      <c r="CD22" s="95"/>
      <c r="CE22" s="101"/>
      <c r="CF22" s="95"/>
      <c r="CG22" s="99"/>
      <c r="CH22" s="78"/>
      <c r="CI22" s="93">
        <f t="shared" ref="CI22:CI33" si="97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J22" s="94">
        <f t="shared" si="47"/>
        <v>0</v>
      </c>
      <c r="CK22" s="95">
        <f t="shared" si="48"/>
        <v>0</v>
      </c>
      <c r="CL22" s="100"/>
      <c r="CM22" s="99"/>
      <c r="CN22" s="78"/>
      <c r="CO22" s="93">
        <f t="shared" ref="CO22:CO33" si="98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P22" s="94">
        <f t="shared" si="50"/>
        <v>0</v>
      </c>
      <c r="CQ22" s="95">
        <f t="shared" si="51"/>
        <v>0</v>
      </c>
      <c r="CR22" s="100"/>
      <c r="CS22" s="99"/>
      <c r="CT22" s="78"/>
      <c r="CU22" s="93">
        <f t="shared" ref="CU22:CU33" si="99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V22" s="94">
        <f t="shared" si="53"/>
        <v>0</v>
      </c>
      <c r="CW22" s="95">
        <f t="shared" si="54"/>
        <v>0</v>
      </c>
      <c r="CX22" s="100"/>
      <c r="CY22" s="99"/>
      <c r="CZ22" s="78"/>
      <c r="DA22" s="93">
        <f t="shared" ref="DA22:DA33" si="100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B22" s="94">
        <f t="shared" si="56"/>
        <v>0</v>
      </c>
      <c r="DC22" s="95">
        <f t="shared" si="57"/>
        <v>0</v>
      </c>
      <c r="DD22" s="100"/>
      <c r="DE22" s="99"/>
      <c r="DF22" s="78"/>
      <c r="DG22" s="93">
        <f t="shared" ref="DG22:DG33" si="101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H22" s="94">
        <f t="shared" si="59"/>
        <v>0</v>
      </c>
      <c r="DI22" s="95">
        <f t="shared" si="60"/>
        <v>0</v>
      </c>
      <c r="DJ22" s="100"/>
      <c r="DK22" s="99"/>
      <c r="DL22" s="78"/>
      <c r="DM22" s="93">
        <f t="shared" ref="DM22:DM33" si="102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N22" s="94">
        <f t="shared" si="62"/>
        <v>0</v>
      </c>
      <c r="DO22" s="95">
        <f t="shared" si="63"/>
        <v>0</v>
      </c>
      <c r="DP22" s="100"/>
      <c r="DQ22" s="99"/>
      <c r="DR22" s="78"/>
      <c r="DS22" s="93">
        <f t="shared" ref="DS22:DS33" si="103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T22" s="94">
        <f t="shared" si="65"/>
        <v>0</v>
      </c>
      <c r="DU22" s="95">
        <f t="shared" si="66"/>
        <v>0</v>
      </c>
      <c r="DV22" s="100"/>
      <c r="DW22" s="99"/>
      <c r="DX22" s="78"/>
      <c r="DY22" s="93">
        <f t="shared" ref="DY22:DY33" si="104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Z22" s="94">
        <f t="shared" si="68"/>
        <v>0</v>
      </c>
      <c r="EA22" s="95">
        <f t="shared" si="69"/>
        <v>0</v>
      </c>
      <c r="EB22" s="100"/>
      <c r="EC22" s="99"/>
      <c r="ED22" s="78"/>
      <c r="EE22" s="93">
        <f t="shared" ref="EE22:EE33" si="105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EF22" s="94">
        <f t="shared" si="71"/>
        <v>0</v>
      </c>
      <c r="EG22" s="95">
        <f t="shared" si="72"/>
        <v>0</v>
      </c>
      <c r="EH22" s="100"/>
      <c r="EI22" s="95"/>
      <c r="EJ22" s="101"/>
      <c r="EK22" s="95"/>
      <c r="EL22" s="47" t="str">
        <f>CONCATENATE(ES22,EU22,ET22,EU22,EV22)</f>
        <v>1/1/2009</v>
      </c>
      <c r="EM22" s="167">
        <f t="shared" ref="EM22:EM33" si="106">-IF($EO$4=$EZ$1,B22*($EO$3/12),IF($EO$4=$EZ$2,C22*($EO$3/12),IF($EO$4=$EZ$3,B22*($EO$3/4),IF($EO$4=$EZ$4,C22*($EO$3/4)))))</f>
        <v>0</v>
      </c>
      <c r="EN22" s="93">
        <f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EO22" s="94">
        <f>DAY(EL22)</f>
        <v>1</v>
      </c>
      <c r="EP22" s="95">
        <f t="shared" ref="EP22:EP33" si="107">IF(EO22=1,100%,IF(EO22=DAY(A22),0%,))</f>
        <v>1</v>
      </c>
      <c r="EQ22" s="100"/>
      <c r="ES22" s="51">
        <f t="shared" si="10"/>
        <v>1</v>
      </c>
      <c r="ET22" s="165">
        <f>IF(ISNUMBER(SEARCH("*advance*",$EO$4)),1,IF(ISNUMBER(SEARCH("*arrears*",$EO$4)),(DAY(A22)),""))</f>
        <v>1</v>
      </c>
      <c r="EU22" s="164" t="s">
        <v>101</v>
      </c>
      <c r="EV22" s="166">
        <f t="shared" si="11"/>
        <v>2009</v>
      </c>
    </row>
    <row r="23" spans="1:152" s="102" customFormat="1">
      <c r="A23" s="179">
        <f>A22+28</f>
        <v>39872</v>
      </c>
      <c r="B23" s="180">
        <f>C22</f>
        <v>0</v>
      </c>
      <c r="C23" s="79">
        <v>0</v>
      </c>
      <c r="D23" s="97"/>
      <c r="E23" s="81" t="e">
        <f t="shared" ref="E23:E33" si="108">SUM((C23-U23+V23)/C22)-1</f>
        <v>#DIV/0!</v>
      </c>
      <c r="F23" s="119" t="e">
        <f>SUM(1+E23)*F22</f>
        <v>#DIV/0!</v>
      </c>
      <c r="G23" s="98" t="e">
        <f t="shared" si="0"/>
        <v>#DIV/0!</v>
      </c>
      <c r="H23" s="82" t="e">
        <f>SUM(1+E23)*H22</f>
        <v>#DIV/0!</v>
      </c>
      <c r="I23" s="84" t="e">
        <f t="shared" si="80"/>
        <v>#DIV/0!</v>
      </c>
      <c r="J23" s="88"/>
      <c r="K23" s="86">
        <f t="shared" si="81"/>
        <v>0</v>
      </c>
      <c r="L23" s="87">
        <f t="shared" si="82"/>
        <v>0</v>
      </c>
      <c r="M23" s="88" t="e">
        <f t="shared" si="83"/>
        <v>#DIV/0!</v>
      </c>
      <c r="N23" s="119" t="e">
        <f>SUM(1+M23)*N22</f>
        <v>#DIV/0!</v>
      </c>
      <c r="O23" s="98" t="e">
        <f t="shared" si="84"/>
        <v>#DIV/0!</v>
      </c>
      <c r="P23" s="82" t="e">
        <f>SUM(1+M23)*P22</f>
        <v>#DIV/0!</v>
      </c>
      <c r="Q23" s="84" t="e">
        <f t="shared" si="85"/>
        <v>#DIV/0!</v>
      </c>
      <c r="R23" s="88"/>
      <c r="S23" s="89" t="e">
        <f t="shared" si="86"/>
        <v>#DIV/0!</v>
      </c>
      <c r="T23" s="88"/>
      <c r="U23" s="90">
        <f t="shared" ref="U23:U32" si="109">SUM(X23,AD23,AJ23,AP23,AV23,BB23,BH23,BN23,BT23,BZ23)</f>
        <v>0</v>
      </c>
      <c r="V23" s="91">
        <f t="shared" ref="V23:V24" si="110">SUM(CH23,CN23,CT23,CZ23,DF23,DL23,DR23,DX23,ED23,EM23)</f>
        <v>0</v>
      </c>
      <c r="W23" s="99"/>
      <c r="X23" s="78"/>
      <c r="Y23" s="93">
        <f t="shared" si="87"/>
        <v>28</v>
      </c>
      <c r="Z23" s="94">
        <f t="shared" si="17"/>
        <v>0</v>
      </c>
      <c r="AA23" s="95">
        <f t="shared" si="18"/>
        <v>0</v>
      </c>
      <c r="AB23" s="100"/>
      <c r="AC23" s="99"/>
      <c r="AD23" s="78"/>
      <c r="AE23" s="93">
        <f t="shared" si="88"/>
        <v>28</v>
      </c>
      <c r="AF23" s="94">
        <f t="shared" si="20"/>
        <v>0</v>
      </c>
      <c r="AG23" s="95">
        <f t="shared" si="21"/>
        <v>0</v>
      </c>
      <c r="AH23" s="100"/>
      <c r="AI23" s="99"/>
      <c r="AJ23" s="78"/>
      <c r="AK23" s="93">
        <f t="shared" si="89"/>
        <v>28</v>
      </c>
      <c r="AL23" s="94">
        <f t="shared" si="23"/>
        <v>0</v>
      </c>
      <c r="AM23" s="95">
        <f t="shared" si="24"/>
        <v>0</v>
      </c>
      <c r="AN23" s="100"/>
      <c r="AO23" s="99"/>
      <c r="AP23" s="78"/>
      <c r="AQ23" s="93">
        <f t="shared" si="90"/>
        <v>28</v>
      </c>
      <c r="AR23" s="94">
        <f t="shared" si="26"/>
        <v>0</v>
      </c>
      <c r="AS23" s="95">
        <f t="shared" si="27"/>
        <v>0</v>
      </c>
      <c r="AT23" s="100"/>
      <c r="AU23" s="99"/>
      <c r="AV23" s="78"/>
      <c r="AW23" s="93">
        <f t="shared" si="91"/>
        <v>28</v>
      </c>
      <c r="AX23" s="94">
        <f t="shared" si="29"/>
        <v>0</v>
      </c>
      <c r="AY23" s="95">
        <f t="shared" si="30"/>
        <v>0</v>
      </c>
      <c r="AZ23" s="100"/>
      <c r="BA23" s="99"/>
      <c r="BB23" s="78"/>
      <c r="BC23" s="93">
        <f t="shared" si="92"/>
        <v>28</v>
      </c>
      <c r="BD23" s="94">
        <f t="shared" si="32"/>
        <v>0</v>
      </c>
      <c r="BE23" s="95">
        <f t="shared" si="33"/>
        <v>0</v>
      </c>
      <c r="BF23" s="100"/>
      <c r="BG23" s="99"/>
      <c r="BH23" s="78"/>
      <c r="BI23" s="93">
        <f t="shared" si="93"/>
        <v>28</v>
      </c>
      <c r="BJ23" s="94">
        <f t="shared" si="35"/>
        <v>0</v>
      </c>
      <c r="BK23" s="95">
        <f t="shared" si="36"/>
        <v>0</v>
      </c>
      <c r="BL23" s="100"/>
      <c r="BM23" s="99"/>
      <c r="BN23" s="78"/>
      <c r="BO23" s="93">
        <f t="shared" si="94"/>
        <v>28</v>
      </c>
      <c r="BP23" s="94">
        <f t="shared" si="38"/>
        <v>0</v>
      </c>
      <c r="BQ23" s="95">
        <f t="shared" si="39"/>
        <v>0</v>
      </c>
      <c r="BR23" s="100"/>
      <c r="BS23" s="99"/>
      <c r="BT23" s="78"/>
      <c r="BU23" s="93">
        <f t="shared" si="95"/>
        <v>28</v>
      </c>
      <c r="BV23" s="94">
        <f t="shared" si="41"/>
        <v>0</v>
      </c>
      <c r="BW23" s="95">
        <f t="shared" si="42"/>
        <v>0</v>
      </c>
      <c r="BX23" s="100"/>
      <c r="BY23" s="99"/>
      <c r="BZ23" s="78"/>
      <c r="CA23" s="93">
        <f t="shared" si="96"/>
        <v>28</v>
      </c>
      <c r="CB23" s="94">
        <f t="shared" si="44"/>
        <v>0</v>
      </c>
      <c r="CC23" s="95">
        <f t="shared" si="45"/>
        <v>0</v>
      </c>
      <c r="CD23" s="95"/>
      <c r="CE23" s="101"/>
      <c r="CF23" s="95"/>
      <c r="CG23" s="99"/>
      <c r="CH23" s="78"/>
      <c r="CI23" s="93">
        <f t="shared" si="97"/>
        <v>28</v>
      </c>
      <c r="CJ23" s="94">
        <f t="shared" si="47"/>
        <v>0</v>
      </c>
      <c r="CK23" s="95">
        <f t="shared" si="48"/>
        <v>0</v>
      </c>
      <c r="CL23" s="100"/>
      <c r="CM23" s="99"/>
      <c r="CN23" s="78"/>
      <c r="CO23" s="93">
        <f t="shared" si="98"/>
        <v>28</v>
      </c>
      <c r="CP23" s="94">
        <f t="shared" si="50"/>
        <v>0</v>
      </c>
      <c r="CQ23" s="95">
        <f t="shared" si="51"/>
        <v>0</v>
      </c>
      <c r="CR23" s="100"/>
      <c r="CS23" s="99"/>
      <c r="CT23" s="78"/>
      <c r="CU23" s="93">
        <f t="shared" si="99"/>
        <v>28</v>
      </c>
      <c r="CV23" s="94">
        <f t="shared" si="53"/>
        <v>0</v>
      </c>
      <c r="CW23" s="95">
        <f t="shared" si="54"/>
        <v>0</v>
      </c>
      <c r="CX23" s="100"/>
      <c r="CY23" s="99"/>
      <c r="CZ23" s="78"/>
      <c r="DA23" s="93">
        <f t="shared" si="100"/>
        <v>28</v>
      </c>
      <c r="DB23" s="94">
        <f t="shared" si="56"/>
        <v>0</v>
      </c>
      <c r="DC23" s="95">
        <f t="shared" si="57"/>
        <v>0</v>
      </c>
      <c r="DD23" s="100"/>
      <c r="DE23" s="99"/>
      <c r="DF23" s="78"/>
      <c r="DG23" s="93">
        <f t="shared" si="101"/>
        <v>28</v>
      </c>
      <c r="DH23" s="94">
        <f t="shared" si="59"/>
        <v>0</v>
      </c>
      <c r="DI23" s="95">
        <f t="shared" si="60"/>
        <v>0</v>
      </c>
      <c r="DJ23" s="100"/>
      <c r="DK23" s="99"/>
      <c r="DL23" s="78"/>
      <c r="DM23" s="93">
        <f t="shared" si="102"/>
        <v>28</v>
      </c>
      <c r="DN23" s="94">
        <f t="shared" si="62"/>
        <v>0</v>
      </c>
      <c r="DO23" s="95">
        <f t="shared" si="63"/>
        <v>0</v>
      </c>
      <c r="DP23" s="100"/>
      <c r="DQ23" s="99"/>
      <c r="DR23" s="78"/>
      <c r="DS23" s="93">
        <f t="shared" si="103"/>
        <v>28</v>
      </c>
      <c r="DT23" s="94">
        <f t="shared" si="65"/>
        <v>0</v>
      </c>
      <c r="DU23" s="95">
        <f t="shared" si="66"/>
        <v>0</v>
      </c>
      <c r="DV23" s="100"/>
      <c r="DW23" s="99"/>
      <c r="DX23" s="78"/>
      <c r="DY23" s="93">
        <f t="shared" si="104"/>
        <v>28</v>
      </c>
      <c r="DZ23" s="94">
        <f t="shared" si="68"/>
        <v>0</v>
      </c>
      <c r="EA23" s="95">
        <f t="shared" si="69"/>
        <v>0</v>
      </c>
      <c r="EB23" s="100"/>
      <c r="EC23" s="99"/>
      <c r="ED23" s="78"/>
      <c r="EE23" s="93">
        <f t="shared" si="105"/>
        <v>28</v>
      </c>
      <c r="EF23" s="94">
        <f t="shared" si="71"/>
        <v>0</v>
      </c>
      <c r="EG23" s="95">
        <f t="shared" si="72"/>
        <v>0</v>
      </c>
      <c r="EH23" s="100"/>
      <c r="EI23" s="95"/>
      <c r="EJ23" s="101"/>
      <c r="EK23" s="95"/>
      <c r="EL23" s="47" t="str">
        <f t="shared" ref="EL23:EL33" si="111">CONCATENATE(ES23,EU23,ET23,EU23,EV23)</f>
        <v>2/1/2009</v>
      </c>
      <c r="EM23" s="167">
        <f t="shared" si="106"/>
        <v>0</v>
      </c>
      <c r="EN23" s="93">
        <f t="shared" ref="EN23:EN33" si="112">IF((MONTH($A23)=1),31,IF((MONTH($A23)=2),28,IF((MONTH($A23)=3),31,IF((MONTH($A23)=4),30,IF((MONTH($A23)=5),31,IF((MONTH($A23)=6),30,IF((MONTH($A23)=7),31,IF((MONTH($A23)=8),31,IF((MONTH($A23)=9),30,IF((MONTH($A23)=10),31,IF((MONTH($A23)=11),30,IF((MONTH($A23)=12),31,0))))))))))))</f>
        <v>28</v>
      </c>
      <c r="EO23" s="94">
        <f t="shared" ref="EO23:EO33" si="113">DAY(EL23)</f>
        <v>1</v>
      </c>
      <c r="EP23" s="95">
        <f t="shared" si="107"/>
        <v>1</v>
      </c>
      <c r="EQ23" s="100"/>
      <c r="ES23" s="51">
        <f t="shared" si="10"/>
        <v>2</v>
      </c>
      <c r="ET23" s="165">
        <f>IF(ISNUMBER(SEARCH("*advance*",$EO$4)),1,IF(ISNUMBER(SEARCH("*arrears*",$EO$4)),(DAY(A23)),""))</f>
        <v>1</v>
      </c>
      <c r="EU23" s="164" t="s">
        <v>101</v>
      </c>
      <c r="EV23" s="166">
        <f t="shared" si="11"/>
        <v>2009</v>
      </c>
    </row>
    <row r="24" spans="1:152" s="51" customFormat="1">
      <c r="A24" s="179">
        <f>A23+31</f>
        <v>39903</v>
      </c>
      <c r="B24" s="180">
        <f t="shared" ref="B24:B33" si="114">C23</f>
        <v>0</v>
      </c>
      <c r="C24" s="79">
        <v>0</v>
      </c>
      <c r="D24" s="80"/>
      <c r="E24" s="81" t="e">
        <f t="shared" si="108"/>
        <v>#DIV/0!</v>
      </c>
      <c r="F24" s="120" t="e">
        <f>SUM(1+E24)*F23</f>
        <v>#DIV/0!</v>
      </c>
      <c r="G24" s="83" t="e">
        <f t="shared" si="0"/>
        <v>#DIV/0!</v>
      </c>
      <c r="H24" s="103" t="e">
        <f t="shared" ref="H24:H33" si="115">SUM(1+E24)*H23</f>
        <v>#DIV/0!</v>
      </c>
      <c r="I24" s="104" t="e">
        <f t="shared" si="80"/>
        <v>#DIV/0!</v>
      </c>
      <c r="J24" s="85"/>
      <c r="K24" s="111">
        <f t="shared" si="81"/>
        <v>0</v>
      </c>
      <c r="L24" s="87">
        <f t="shared" si="82"/>
        <v>0</v>
      </c>
      <c r="M24" s="85" t="e">
        <f t="shared" si="83"/>
        <v>#DIV/0!</v>
      </c>
      <c r="N24" s="120" t="e">
        <f t="shared" ref="N24:N33" si="116">SUM(1+M24)*N23</f>
        <v>#DIV/0!</v>
      </c>
      <c r="O24" s="83" t="e">
        <f t="shared" si="84"/>
        <v>#DIV/0!</v>
      </c>
      <c r="P24" s="103" t="e">
        <f t="shared" ref="P24:P33" si="117">SUM(1+M24)*P23</f>
        <v>#DIV/0!</v>
      </c>
      <c r="Q24" s="104" t="e">
        <f t="shared" si="85"/>
        <v>#DIV/0!</v>
      </c>
      <c r="R24" s="85"/>
      <c r="S24" s="105" t="e">
        <f t="shared" si="86"/>
        <v>#DIV/0!</v>
      </c>
      <c r="T24" s="88"/>
      <c r="U24" s="90">
        <f t="shared" si="109"/>
        <v>0</v>
      </c>
      <c r="V24" s="91">
        <f t="shared" si="110"/>
        <v>0</v>
      </c>
      <c r="W24" s="99"/>
      <c r="X24" s="78"/>
      <c r="Y24" s="93">
        <f t="shared" si="87"/>
        <v>31</v>
      </c>
      <c r="Z24" s="94">
        <f t="shared" si="17"/>
        <v>0</v>
      </c>
      <c r="AA24" s="95">
        <f t="shared" si="18"/>
        <v>0</v>
      </c>
      <c r="AB24" s="100"/>
      <c r="AC24" s="99"/>
      <c r="AD24" s="78"/>
      <c r="AE24" s="93">
        <f t="shared" si="88"/>
        <v>31</v>
      </c>
      <c r="AF24" s="94">
        <f t="shared" si="20"/>
        <v>0</v>
      </c>
      <c r="AG24" s="95">
        <f t="shared" si="21"/>
        <v>0</v>
      </c>
      <c r="AH24" s="100"/>
      <c r="AI24" s="99"/>
      <c r="AJ24" s="78"/>
      <c r="AK24" s="93">
        <f t="shared" si="89"/>
        <v>31</v>
      </c>
      <c r="AL24" s="94">
        <f t="shared" si="23"/>
        <v>0</v>
      </c>
      <c r="AM24" s="95">
        <f t="shared" si="24"/>
        <v>0</v>
      </c>
      <c r="AN24" s="100"/>
      <c r="AO24" s="99"/>
      <c r="AP24" s="78"/>
      <c r="AQ24" s="93">
        <f t="shared" si="90"/>
        <v>31</v>
      </c>
      <c r="AR24" s="94">
        <f t="shared" si="26"/>
        <v>0</v>
      </c>
      <c r="AS24" s="95">
        <f t="shared" si="27"/>
        <v>0</v>
      </c>
      <c r="AT24" s="100"/>
      <c r="AU24" s="99"/>
      <c r="AV24" s="78"/>
      <c r="AW24" s="93">
        <f t="shared" si="91"/>
        <v>31</v>
      </c>
      <c r="AX24" s="94">
        <f t="shared" si="29"/>
        <v>0</v>
      </c>
      <c r="AY24" s="95">
        <f t="shared" si="30"/>
        <v>0</v>
      </c>
      <c r="AZ24" s="100"/>
      <c r="BA24" s="99"/>
      <c r="BB24" s="78"/>
      <c r="BC24" s="93">
        <f t="shared" si="92"/>
        <v>31</v>
      </c>
      <c r="BD24" s="94">
        <f t="shared" si="32"/>
        <v>0</v>
      </c>
      <c r="BE24" s="95">
        <f t="shared" si="33"/>
        <v>0</v>
      </c>
      <c r="BF24" s="100"/>
      <c r="BG24" s="99"/>
      <c r="BH24" s="78"/>
      <c r="BI24" s="93">
        <f t="shared" si="93"/>
        <v>31</v>
      </c>
      <c r="BJ24" s="94">
        <f t="shared" si="35"/>
        <v>0</v>
      </c>
      <c r="BK24" s="95">
        <f t="shared" si="36"/>
        <v>0</v>
      </c>
      <c r="BL24" s="100"/>
      <c r="BM24" s="99"/>
      <c r="BN24" s="78"/>
      <c r="BO24" s="93">
        <f t="shared" si="94"/>
        <v>31</v>
      </c>
      <c r="BP24" s="94">
        <f t="shared" si="38"/>
        <v>0</v>
      </c>
      <c r="BQ24" s="95">
        <f t="shared" si="39"/>
        <v>0</v>
      </c>
      <c r="BR24" s="100"/>
      <c r="BS24" s="99"/>
      <c r="BT24" s="78"/>
      <c r="BU24" s="93">
        <f t="shared" si="95"/>
        <v>31</v>
      </c>
      <c r="BV24" s="94">
        <f t="shared" si="41"/>
        <v>0</v>
      </c>
      <c r="BW24" s="95">
        <f t="shared" si="42"/>
        <v>0</v>
      </c>
      <c r="BX24" s="100"/>
      <c r="BY24" s="99"/>
      <c r="BZ24" s="78"/>
      <c r="CA24" s="93">
        <f t="shared" si="96"/>
        <v>31</v>
      </c>
      <c r="CB24" s="94">
        <f t="shared" si="44"/>
        <v>0</v>
      </c>
      <c r="CC24" s="95">
        <f t="shared" si="45"/>
        <v>0</v>
      </c>
      <c r="CD24" s="115"/>
      <c r="CE24" s="101"/>
      <c r="CF24" s="115"/>
      <c r="CG24" s="99"/>
      <c r="CH24" s="78"/>
      <c r="CI24" s="93">
        <f t="shared" si="97"/>
        <v>31</v>
      </c>
      <c r="CJ24" s="94">
        <f t="shared" si="47"/>
        <v>0</v>
      </c>
      <c r="CK24" s="95">
        <f t="shared" si="48"/>
        <v>0</v>
      </c>
      <c r="CL24" s="100"/>
      <c r="CM24" s="99"/>
      <c r="CN24" s="78"/>
      <c r="CO24" s="93">
        <f t="shared" si="98"/>
        <v>31</v>
      </c>
      <c r="CP24" s="94">
        <f t="shared" si="50"/>
        <v>0</v>
      </c>
      <c r="CQ24" s="95">
        <f t="shared" si="51"/>
        <v>0</v>
      </c>
      <c r="CR24" s="100"/>
      <c r="CS24" s="99"/>
      <c r="CT24" s="78"/>
      <c r="CU24" s="93">
        <f t="shared" si="99"/>
        <v>31</v>
      </c>
      <c r="CV24" s="94">
        <f t="shared" si="53"/>
        <v>0</v>
      </c>
      <c r="CW24" s="95">
        <f t="shared" si="54"/>
        <v>0</v>
      </c>
      <c r="CX24" s="100"/>
      <c r="CY24" s="99"/>
      <c r="CZ24" s="78"/>
      <c r="DA24" s="93">
        <f t="shared" si="100"/>
        <v>31</v>
      </c>
      <c r="DB24" s="94">
        <f t="shared" si="56"/>
        <v>0</v>
      </c>
      <c r="DC24" s="95">
        <f t="shared" si="57"/>
        <v>0</v>
      </c>
      <c r="DD24" s="100"/>
      <c r="DE24" s="99"/>
      <c r="DF24" s="78"/>
      <c r="DG24" s="93">
        <f t="shared" si="101"/>
        <v>31</v>
      </c>
      <c r="DH24" s="94">
        <f t="shared" si="59"/>
        <v>0</v>
      </c>
      <c r="DI24" s="95">
        <f t="shared" si="60"/>
        <v>0</v>
      </c>
      <c r="DJ24" s="100"/>
      <c r="DK24" s="99"/>
      <c r="DL24" s="78"/>
      <c r="DM24" s="93">
        <f t="shared" si="102"/>
        <v>31</v>
      </c>
      <c r="DN24" s="94">
        <f t="shared" si="62"/>
        <v>0</v>
      </c>
      <c r="DO24" s="95">
        <f t="shared" si="63"/>
        <v>0</v>
      </c>
      <c r="DP24" s="100"/>
      <c r="DQ24" s="99"/>
      <c r="DR24" s="78"/>
      <c r="DS24" s="93">
        <f t="shared" si="103"/>
        <v>31</v>
      </c>
      <c r="DT24" s="94">
        <f t="shared" si="65"/>
        <v>0</v>
      </c>
      <c r="DU24" s="95">
        <f t="shared" si="66"/>
        <v>0</v>
      </c>
      <c r="DV24" s="100"/>
      <c r="DW24" s="99"/>
      <c r="DX24" s="78"/>
      <c r="DY24" s="93">
        <f t="shared" si="104"/>
        <v>31</v>
      </c>
      <c r="DZ24" s="94">
        <f t="shared" si="68"/>
        <v>0</v>
      </c>
      <c r="EA24" s="95">
        <f t="shared" si="69"/>
        <v>0</v>
      </c>
      <c r="EB24" s="100"/>
      <c r="EC24" s="99"/>
      <c r="ED24" s="78"/>
      <c r="EE24" s="93">
        <f t="shared" si="105"/>
        <v>31</v>
      </c>
      <c r="EF24" s="94">
        <f t="shared" si="71"/>
        <v>0</v>
      </c>
      <c r="EG24" s="95">
        <f t="shared" si="72"/>
        <v>0</v>
      </c>
      <c r="EH24" s="100"/>
      <c r="EI24" s="115"/>
      <c r="EJ24" s="101"/>
      <c r="EK24" s="115"/>
      <c r="EL24" s="47" t="str">
        <f t="shared" si="111"/>
        <v>3/1/2009</v>
      </c>
      <c r="EM24" s="167">
        <f t="shared" si="106"/>
        <v>0</v>
      </c>
      <c r="EN24" s="93">
        <f t="shared" si="112"/>
        <v>31</v>
      </c>
      <c r="EO24" s="94">
        <f t="shared" si="113"/>
        <v>1</v>
      </c>
      <c r="EP24" s="95">
        <f t="shared" si="107"/>
        <v>1</v>
      </c>
      <c r="EQ24" s="100"/>
      <c r="ES24" s="51">
        <f t="shared" si="10"/>
        <v>3</v>
      </c>
      <c r="ET24" s="165">
        <f t="shared" ref="ET24:ET33" si="118">IF(ISNUMBER(SEARCH("*advance*",$EO$4)),1,IF(ISNUMBER(SEARCH("*arrears*",$EO$4)),(DAY(A24)),""))</f>
        <v>1</v>
      </c>
      <c r="EU24" s="164" t="s">
        <v>101</v>
      </c>
      <c r="EV24" s="166">
        <f t="shared" si="11"/>
        <v>2009</v>
      </c>
    </row>
    <row r="25" spans="1:152" s="51" customFormat="1">
      <c r="A25" s="179">
        <f>A24+30</f>
        <v>39933</v>
      </c>
      <c r="B25" s="180">
        <f t="shared" si="114"/>
        <v>0</v>
      </c>
      <c r="C25" s="79">
        <v>0</v>
      </c>
      <c r="D25" s="80"/>
      <c r="E25" s="81" t="e">
        <f t="shared" si="108"/>
        <v>#DIV/0!</v>
      </c>
      <c r="F25" s="120" t="e">
        <f t="shared" ref="F25:F33" si="119">SUM(1+E25)*F24</f>
        <v>#DIV/0!</v>
      </c>
      <c r="G25" s="83" t="e">
        <f t="shared" si="0"/>
        <v>#DIV/0!</v>
      </c>
      <c r="H25" s="103" t="e">
        <f t="shared" si="115"/>
        <v>#DIV/0!</v>
      </c>
      <c r="I25" s="104" t="e">
        <f t="shared" si="80"/>
        <v>#DIV/0!</v>
      </c>
      <c r="J25" s="85"/>
      <c r="K25" s="111">
        <f t="shared" si="81"/>
        <v>0</v>
      </c>
      <c r="L25" s="87">
        <f t="shared" si="82"/>
        <v>0</v>
      </c>
      <c r="M25" s="85" t="e">
        <f t="shared" si="83"/>
        <v>#DIV/0!</v>
      </c>
      <c r="N25" s="120" t="e">
        <f t="shared" si="116"/>
        <v>#DIV/0!</v>
      </c>
      <c r="O25" s="83" t="e">
        <f t="shared" si="84"/>
        <v>#DIV/0!</v>
      </c>
      <c r="P25" s="103" t="e">
        <f t="shared" si="117"/>
        <v>#DIV/0!</v>
      </c>
      <c r="Q25" s="104" t="e">
        <f t="shared" si="85"/>
        <v>#DIV/0!</v>
      </c>
      <c r="R25" s="85"/>
      <c r="S25" s="89" t="e">
        <f t="shared" si="86"/>
        <v>#DIV/0!</v>
      </c>
      <c r="T25" s="88"/>
      <c r="U25" s="90">
        <f t="shared" si="109"/>
        <v>0</v>
      </c>
      <c r="V25" s="91">
        <f>SUM(CH25,CN25,CT25,CZ25,DF25,DL25,DR25,DX25,ED25,EM25)</f>
        <v>0</v>
      </c>
      <c r="W25" s="99"/>
      <c r="X25" s="78"/>
      <c r="Y25" s="93">
        <f t="shared" si="87"/>
        <v>30</v>
      </c>
      <c r="Z25" s="94">
        <f t="shared" si="17"/>
        <v>0</v>
      </c>
      <c r="AA25" s="95">
        <f t="shared" si="18"/>
        <v>0</v>
      </c>
      <c r="AB25" s="100"/>
      <c r="AC25" s="99"/>
      <c r="AD25" s="78"/>
      <c r="AE25" s="93">
        <f t="shared" si="88"/>
        <v>30</v>
      </c>
      <c r="AF25" s="94">
        <f t="shared" si="20"/>
        <v>0</v>
      </c>
      <c r="AG25" s="95">
        <f t="shared" si="21"/>
        <v>0</v>
      </c>
      <c r="AH25" s="100"/>
      <c r="AI25" s="99"/>
      <c r="AJ25" s="78"/>
      <c r="AK25" s="93">
        <f t="shared" si="89"/>
        <v>30</v>
      </c>
      <c r="AL25" s="94">
        <f t="shared" si="23"/>
        <v>0</v>
      </c>
      <c r="AM25" s="95">
        <f t="shared" si="24"/>
        <v>0</v>
      </c>
      <c r="AN25" s="100"/>
      <c r="AO25" s="99"/>
      <c r="AP25" s="78"/>
      <c r="AQ25" s="93">
        <f t="shared" si="90"/>
        <v>30</v>
      </c>
      <c r="AR25" s="94">
        <f t="shared" si="26"/>
        <v>0</v>
      </c>
      <c r="AS25" s="95">
        <f t="shared" si="27"/>
        <v>0</v>
      </c>
      <c r="AT25" s="100"/>
      <c r="AU25" s="99"/>
      <c r="AV25" s="78"/>
      <c r="AW25" s="93">
        <f t="shared" si="91"/>
        <v>30</v>
      </c>
      <c r="AX25" s="94">
        <f t="shared" si="29"/>
        <v>0</v>
      </c>
      <c r="AY25" s="95">
        <f t="shared" si="30"/>
        <v>0</v>
      </c>
      <c r="AZ25" s="100"/>
      <c r="BA25" s="99"/>
      <c r="BB25" s="78"/>
      <c r="BC25" s="93">
        <f t="shared" si="92"/>
        <v>30</v>
      </c>
      <c r="BD25" s="94">
        <f t="shared" si="32"/>
        <v>0</v>
      </c>
      <c r="BE25" s="95">
        <f t="shared" si="33"/>
        <v>0</v>
      </c>
      <c r="BF25" s="100"/>
      <c r="BG25" s="99"/>
      <c r="BH25" s="78"/>
      <c r="BI25" s="93">
        <f t="shared" si="93"/>
        <v>30</v>
      </c>
      <c r="BJ25" s="94">
        <f t="shared" si="35"/>
        <v>0</v>
      </c>
      <c r="BK25" s="95">
        <f t="shared" si="36"/>
        <v>0</v>
      </c>
      <c r="BL25" s="100"/>
      <c r="BM25" s="99"/>
      <c r="BN25" s="78"/>
      <c r="BO25" s="93">
        <f t="shared" si="94"/>
        <v>30</v>
      </c>
      <c r="BP25" s="94">
        <f t="shared" si="38"/>
        <v>0</v>
      </c>
      <c r="BQ25" s="95">
        <f t="shared" si="39"/>
        <v>0</v>
      </c>
      <c r="BR25" s="100"/>
      <c r="BS25" s="99"/>
      <c r="BT25" s="78"/>
      <c r="BU25" s="93">
        <f t="shared" si="95"/>
        <v>30</v>
      </c>
      <c r="BV25" s="94">
        <f t="shared" si="41"/>
        <v>0</v>
      </c>
      <c r="BW25" s="95">
        <f t="shared" si="42"/>
        <v>0</v>
      </c>
      <c r="BX25" s="100"/>
      <c r="BY25" s="99"/>
      <c r="BZ25" s="78"/>
      <c r="CA25" s="93">
        <f t="shared" si="96"/>
        <v>30</v>
      </c>
      <c r="CB25" s="94">
        <f t="shared" si="44"/>
        <v>0</v>
      </c>
      <c r="CC25" s="95">
        <f t="shared" si="45"/>
        <v>0</v>
      </c>
      <c r="CD25" s="115"/>
      <c r="CE25" s="101"/>
      <c r="CF25" s="115"/>
      <c r="CG25" s="99"/>
      <c r="CH25" s="78"/>
      <c r="CI25" s="93">
        <f t="shared" si="97"/>
        <v>30</v>
      </c>
      <c r="CJ25" s="94">
        <f t="shared" si="47"/>
        <v>0</v>
      </c>
      <c r="CK25" s="95">
        <f t="shared" si="48"/>
        <v>0</v>
      </c>
      <c r="CL25" s="100"/>
      <c r="CM25" s="99"/>
      <c r="CN25" s="78"/>
      <c r="CO25" s="93">
        <f t="shared" si="98"/>
        <v>30</v>
      </c>
      <c r="CP25" s="94">
        <f t="shared" si="50"/>
        <v>0</v>
      </c>
      <c r="CQ25" s="95">
        <f t="shared" si="51"/>
        <v>0</v>
      </c>
      <c r="CR25" s="100"/>
      <c r="CS25" s="99"/>
      <c r="CT25" s="78"/>
      <c r="CU25" s="93">
        <f t="shared" si="99"/>
        <v>30</v>
      </c>
      <c r="CV25" s="94">
        <f t="shared" si="53"/>
        <v>0</v>
      </c>
      <c r="CW25" s="95">
        <f t="shared" si="54"/>
        <v>0</v>
      </c>
      <c r="CX25" s="100"/>
      <c r="CY25" s="99"/>
      <c r="CZ25" s="78"/>
      <c r="DA25" s="93">
        <f t="shared" si="100"/>
        <v>30</v>
      </c>
      <c r="DB25" s="94">
        <f t="shared" si="56"/>
        <v>0</v>
      </c>
      <c r="DC25" s="95">
        <f t="shared" si="57"/>
        <v>0</v>
      </c>
      <c r="DD25" s="100"/>
      <c r="DE25" s="99"/>
      <c r="DF25" s="78"/>
      <c r="DG25" s="93">
        <f t="shared" si="101"/>
        <v>30</v>
      </c>
      <c r="DH25" s="94">
        <f t="shared" si="59"/>
        <v>0</v>
      </c>
      <c r="DI25" s="95">
        <f t="shared" si="60"/>
        <v>0</v>
      </c>
      <c r="DJ25" s="100"/>
      <c r="DK25" s="99"/>
      <c r="DL25" s="78"/>
      <c r="DM25" s="93">
        <f t="shared" si="102"/>
        <v>30</v>
      </c>
      <c r="DN25" s="94">
        <f t="shared" si="62"/>
        <v>0</v>
      </c>
      <c r="DO25" s="95">
        <f t="shared" si="63"/>
        <v>0</v>
      </c>
      <c r="DP25" s="100"/>
      <c r="DQ25" s="99"/>
      <c r="DR25" s="78"/>
      <c r="DS25" s="93">
        <f t="shared" si="103"/>
        <v>30</v>
      </c>
      <c r="DT25" s="94">
        <f t="shared" si="65"/>
        <v>0</v>
      </c>
      <c r="DU25" s="95">
        <f t="shared" si="66"/>
        <v>0</v>
      </c>
      <c r="DV25" s="100"/>
      <c r="DW25" s="99"/>
      <c r="DX25" s="78"/>
      <c r="DY25" s="93">
        <f t="shared" si="104"/>
        <v>30</v>
      </c>
      <c r="DZ25" s="94">
        <f t="shared" si="68"/>
        <v>0</v>
      </c>
      <c r="EA25" s="95">
        <f t="shared" si="69"/>
        <v>0</v>
      </c>
      <c r="EB25" s="100"/>
      <c r="EC25" s="99"/>
      <c r="ED25" s="78"/>
      <c r="EE25" s="93">
        <f t="shared" si="105"/>
        <v>30</v>
      </c>
      <c r="EF25" s="94">
        <f t="shared" si="71"/>
        <v>0</v>
      </c>
      <c r="EG25" s="95">
        <f t="shared" si="72"/>
        <v>0</v>
      </c>
      <c r="EH25" s="100"/>
      <c r="EI25" s="115"/>
      <c r="EJ25" s="101"/>
      <c r="EK25" s="115"/>
      <c r="EL25" s="47" t="str">
        <f t="shared" si="111"/>
        <v>4/1/2009</v>
      </c>
      <c r="EM25" s="167">
        <f t="shared" si="106"/>
        <v>0</v>
      </c>
      <c r="EN25" s="93">
        <f t="shared" si="112"/>
        <v>30</v>
      </c>
      <c r="EO25" s="94">
        <f t="shared" si="113"/>
        <v>1</v>
      </c>
      <c r="EP25" s="95">
        <f t="shared" si="107"/>
        <v>1</v>
      </c>
      <c r="EQ25" s="100"/>
      <c r="ES25" s="51">
        <f t="shared" si="10"/>
        <v>4</v>
      </c>
      <c r="ET25" s="165">
        <f t="shared" si="118"/>
        <v>1</v>
      </c>
      <c r="EU25" s="164" t="s">
        <v>101</v>
      </c>
      <c r="EV25" s="166">
        <f t="shared" si="11"/>
        <v>2009</v>
      </c>
    </row>
    <row r="26" spans="1:152" s="102" customFormat="1">
      <c r="A26" s="179">
        <f>A25+31</f>
        <v>39964</v>
      </c>
      <c r="B26" s="180">
        <f t="shared" si="114"/>
        <v>0</v>
      </c>
      <c r="C26" s="79">
        <v>0</v>
      </c>
      <c r="D26" s="97"/>
      <c r="E26" s="81" t="e">
        <f t="shared" si="108"/>
        <v>#DIV/0!</v>
      </c>
      <c r="F26" s="119" t="e">
        <f t="shared" si="119"/>
        <v>#DIV/0!</v>
      </c>
      <c r="G26" s="98" t="e">
        <f t="shared" si="0"/>
        <v>#DIV/0!</v>
      </c>
      <c r="H26" s="82" t="e">
        <f t="shared" si="115"/>
        <v>#DIV/0!</v>
      </c>
      <c r="I26" s="84" t="e">
        <f t="shared" si="80"/>
        <v>#DIV/0!</v>
      </c>
      <c r="J26" s="88"/>
      <c r="K26" s="86">
        <f t="shared" si="81"/>
        <v>0</v>
      </c>
      <c r="L26" s="87">
        <f t="shared" si="82"/>
        <v>0</v>
      </c>
      <c r="M26" s="88" t="e">
        <f t="shared" si="83"/>
        <v>#DIV/0!</v>
      </c>
      <c r="N26" s="119" t="e">
        <f t="shared" si="116"/>
        <v>#DIV/0!</v>
      </c>
      <c r="O26" s="98" t="e">
        <f t="shared" si="84"/>
        <v>#DIV/0!</v>
      </c>
      <c r="P26" s="82" t="e">
        <f t="shared" si="117"/>
        <v>#DIV/0!</v>
      </c>
      <c r="Q26" s="84" t="e">
        <f t="shared" si="85"/>
        <v>#DIV/0!</v>
      </c>
      <c r="R26" s="88"/>
      <c r="S26" s="89" t="e">
        <f t="shared" si="86"/>
        <v>#DIV/0!</v>
      </c>
      <c r="T26" s="88"/>
      <c r="U26" s="90">
        <f t="shared" si="109"/>
        <v>0</v>
      </c>
      <c r="V26" s="91">
        <f t="shared" ref="V26:V32" si="120">SUM(CH26,CN26,CT26,CZ26,DF26,DL26,DR26,DX26,ED26,EM26)</f>
        <v>0</v>
      </c>
      <c r="W26" s="99"/>
      <c r="X26" s="78"/>
      <c r="Y26" s="93">
        <f t="shared" si="87"/>
        <v>31</v>
      </c>
      <c r="Z26" s="94">
        <f t="shared" si="17"/>
        <v>0</v>
      </c>
      <c r="AA26" s="95">
        <f t="shared" si="18"/>
        <v>0</v>
      </c>
      <c r="AB26" s="100"/>
      <c r="AC26" s="99"/>
      <c r="AD26" s="78"/>
      <c r="AE26" s="93">
        <f t="shared" si="88"/>
        <v>31</v>
      </c>
      <c r="AF26" s="94">
        <f t="shared" si="20"/>
        <v>0</v>
      </c>
      <c r="AG26" s="95">
        <f t="shared" si="21"/>
        <v>0</v>
      </c>
      <c r="AH26" s="100"/>
      <c r="AI26" s="99"/>
      <c r="AJ26" s="78"/>
      <c r="AK26" s="93">
        <f t="shared" si="89"/>
        <v>31</v>
      </c>
      <c r="AL26" s="94">
        <f t="shared" si="23"/>
        <v>0</v>
      </c>
      <c r="AM26" s="95">
        <f t="shared" si="24"/>
        <v>0</v>
      </c>
      <c r="AN26" s="100"/>
      <c r="AO26" s="99"/>
      <c r="AP26" s="78"/>
      <c r="AQ26" s="93">
        <f t="shared" si="90"/>
        <v>31</v>
      </c>
      <c r="AR26" s="94">
        <f t="shared" si="26"/>
        <v>0</v>
      </c>
      <c r="AS26" s="95">
        <f t="shared" si="27"/>
        <v>0</v>
      </c>
      <c r="AT26" s="100"/>
      <c r="AU26" s="99"/>
      <c r="AV26" s="78"/>
      <c r="AW26" s="93">
        <f t="shared" si="91"/>
        <v>31</v>
      </c>
      <c r="AX26" s="94">
        <f t="shared" si="29"/>
        <v>0</v>
      </c>
      <c r="AY26" s="95">
        <f t="shared" si="30"/>
        <v>0</v>
      </c>
      <c r="AZ26" s="100"/>
      <c r="BA26" s="99"/>
      <c r="BB26" s="78"/>
      <c r="BC26" s="93">
        <f t="shared" si="92"/>
        <v>31</v>
      </c>
      <c r="BD26" s="94">
        <f t="shared" si="32"/>
        <v>0</v>
      </c>
      <c r="BE26" s="95">
        <f t="shared" si="33"/>
        <v>0</v>
      </c>
      <c r="BF26" s="100"/>
      <c r="BG26" s="99"/>
      <c r="BH26" s="78"/>
      <c r="BI26" s="93">
        <f t="shared" si="93"/>
        <v>31</v>
      </c>
      <c r="BJ26" s="94">
        <f t="shared" si="35"/>
        <v>0</v>
      </c>
      <c r="BK26" s="95">
        <f t="shared" si="36"/>
        <v>0</v>
      </c>
      <c r="BL26" s="100"/>
      <c r="BM26" s="99"/>
      <c r="BN26" s="78"/>
      <c r="BO26" s="93">
        <f t="shared" si="94"/>
        <v>31</v>
      </c>
      <c r="BP26" s="94">
        <f t="shared" si="38"/>
        <v>0</v>
      </c>
      <c r="BQ26" s="95">
        <f t="shared" si="39"/>
        <v>0</v>
      </c>
      <c r="BR26" s="100"/>
      <c r="BS26" s="99"/>
      <c r="BT26" s="78"/>
      <c r="BU26" s="93">
        <f t="shared" si="95"/>
        <v>31</v>
      </c>
      <c r="BV26" s="94">
        <f t="shared" si="41"/>
        <v>0</v>
      </c>
      <c r="BW26" s="95">
        <f t="shared" si="42"/>
        <v>0</v>
      </c>
      <c r="BX26" s="100"/>
      <c r="BY26" s="99"/>
      <c r="BZ26" s="78"/>
      <c r="CA26" s="93">
        <f t="shared" si="96"/>
        <v>31</v>
      </c>
      <c r="CB26" s="94">
        <f t="shared" si="44"/>
        <v>0</v>
      </c>
      <c r="CC26" s="95">
        <f t="shared" si="45"/>
        <v>0</v>
      </c>
      <c r="CD26" s="95"/>
      <c r="CE26" s="101"/>
      <c r="CF26" s="95"/>
      <c r="CG26" s="99"/>
      <c r="CH26" s="78"/>
      <c r="CI26" s="93">
        <f t="shared" si="97"/>
        <v>31</v>
      </c>
      <c r="CJ26" s="94">
        <f t="shared" si="47"/>
        <v>0</v>
      </c>
      <c r="CK26" s="95">
        <f t="shared" si="48"/>
        <v>0</v>
      </c>
      <c r="CL26" s="100"/>
      <c r="CM26" s="99"/>
      <c r="CN26" s="78"/>
      <c r="CO26" s="93">
        <f t="shared" si="98"/>
        <v>31</v>
      </c>
      <c r="CP26" s="94">
        <f t="shared" si="50"/>
        <v>0</v>
      </c>
      <c r="CQ26" s="95">
        <f t="shared" si="51"/>
        <v>0</v>
      </c>
      <c r="CR26" s="100"/>
      <c r="CS26" s="99"/>
      <c r="CT26" s="78"/>
      <c r="CU26" s="93">
        <f t="shared" si="99"/>
        <v>31</v>
      </c>
      <c r="CV26" s="94">
        <f t="shared" si="53"/>
        <v>0</v>
      </c>
      <c r="CW26" s="95">
        <f t="shared" si="54"/>
        <v>0</v>
      </c>
      <c r="CX26" s="100"/>
      <c r="CY26" s="99"/>
      <c r="CZ26" s="78"/>
      <c r="DA26" s="93">
        <f t="shared" si="100"/>
        <v>31</v>
      </c>
      <c r="DB26" s="94">
        <f t="shared" si="56"/>
        <v>0</v>
      </c>
      <c r="DC26" s="95">
        <f t="shared" si="57"/>
        <v>0</v>
      </c>
      <c r="DD26" s="100"/>
      <c r="DE26" s="99"/>
      <c r="DF26" s="78"/>
      <c r="DG26" s="93">
        <f t="shared" si="101"/>
        <v>31</v>
      </c>
      <c r="DH26" s="94">
        <f t="shared" si="59"/>
        <v>0</v>
      </c>
      <c r="DI26" s="95">
        <f t="shared" si="60"/>
        <v>0</v>
      </c>
      <c r="DJ26" s="100"/>
      <c r="DK26" s="99"/>
      <c r="DL26" s="78"/>
      <c r="DM26" s="93">
        <f t="shared" si="102"/>
        <v>31</v>
      </c>
      <c r="DN26" s="94">
        <f t="shared" si="62"/>
        <v>0</v>
      </c>
      <c r="DO26" s="95">
        <f t="shared" si="63"/>
        <v>0</v>
      </c>
      <c r="DP26" s="100"/>
      <c r="DQ26" s="99"/>
      <c r="DR26" s="78"/>
      <c r="DS26" s="93">
        <f t="shared" si="103"/>
        <v>31</v>
      </c>
      <c r="DT26" s="94">
        <f t="shared" si="65"/>
        <v>0</v>
      </c>
      <c r="DU26" s="95">
        <f t="shared" si="66"/>
        <v>0</v>
      </c>
      <c r="DV26" s="100"/>
      <c r="DW26" s="99"/>
      <c r="DX26" s="78"/>
      <c r="DY26" s="93">
        <f t="shared" si="104"/>
        <v>31</v>
      </c>
      <c r="DZ26" s="94">
        <f t="shared" si="68"/>
        <v>0</v>
      </c>
      <c r="EA26" s="95">
        <f t="shared" si="69"/>
        <v>0</v>
      </c>
      <c r="EB26" s="100"/>
      <c r="EC26" s="99"/>
      <c r="ED26" s="78"/>
      <c r="EE26" s="93">
        <f t="shared" si="105"/>
        <v>31</v>
      </c>
      <c r="EF26" s="94">
        <f t="shared" si="71"/>
        <v>0</v>
      </c>
      <c r="EG26" s="95">
        <f t="shared" si="72"/>
        <v>0</v>
      </c>
      <c r="EH26" s="100"/>
      <c r="EI26" s="95"/>
      <c r="EJ26" s="101"/>
      <c r="EK26" s="95"/>
      <c r="EL26" s="47" t="str">
        <f t="shared" si="111"/>
        <v>5/1/2009</v>
      </c>
      <c r="EM26" s="167">
        <f>-IF($EO$4=$EZ$1,B26*($EO$3/12),IF($EO$4=$EZ$2,C26*($EO$3/12),IF($EO$4=$EZ$3,B26*($EO$3/4),IF($EO$4=$EZ$4,C26*($EO$3/4)))))</f>
        <v>0</v>
      </c>
      <c r="EN26" s="93">
        <f t="shared" si="112"/>
        <v>31</v>
      </c>
      <c r="EO26" s="94">
        <f t="shared" si="113"/>
        <v>1</v>
      </c>
      <c r="EP26" s="95">
        <f t="shared" si="107"/>
        <v>1</v>
      </c>
      <c r="EQ26" s="100"/>
      <c r="ES26" s="51">
        <f t="shared" si="10"/>
        <v>5</v>
      </c>
      <c r="ET26" s="165">
        <f t="shared" si="118"/>
        <v>1</v>
      </c>
      <c r="EU26" s="164" t="s">
        <v>101</v>
      </c>
      <c r="EV26" s="166">
        <f t="shared" si="11"/>
        <v>2009</v>
      </c>
    </row>
    <row r="27" spans="1:152" s="102" customFormat="1">
      <c r="A27" s="179">
        <f>A26+30</f>
        <v>39994</v>
      </c>
      <c r="B27" s="180">
        <f t="shared" si="114"/>
        <v>0</v>
      </c>
      <c r="C27" s="79">
        <v>0</v>
      </c>
      <c r="D27" s="97"/>
      <c r="E27" s="81" t="e">
        <f t="shared" si="108"/>
        <v>#DIV/0!</v>
      </c>
      <c r="F27" s="119" t="e">
        <f t="shared" si="119"/>
        <v>#DIV/0!</v>
      </c>
      <c r="G27" s="98" t="e">
        <f t="shared" si="0"/>
        <v>#DIV/0!</v>
      </c>
      <c r="H27" s="82" t="e">
        <f t="shared" si="115"/>
        <v>#DIV/0!</v>
      </c>
      <c r="I27" s="84" t="e">
        <f t="shared" si="80"/>
        <v>#DIV/0!</v>
      </c>
      <c r="J27" s="88"/>
      <c r="K27" s="86">
        <f t="shared" si="81"/>
        <v>0</v>
      </c>
      <c r="L27" s="87">
        <f t="shared" si="82"/>
        <v>0</v>
      </c>
      <c r="M27" s="88" t="e">
        <f t="shared" si="83"/>
        <v>#DIV/0!</v>
      </c>
      <c r="N27" s="119" t="e">
        <f t="shared" si="116"/>
        <v>#DIV/0!</v>
      </c>
      <c r="O27" s="98" t="e">
        <f t="shared" si="84"/>
        <v>#DIV/0!</v>
      </c>
      <c r="P27" s="82" t="e">
        <f t="shared" si="117"/>
        <v>#DIV/0!</v>
      </c>
      <c r="Q27" s="84" t="e">
        <f t="shared" si="85"/>
        <v>#DIV/0!</v>
      </c>
      <c r="R27" s="88"/>
      <c r="S27" s="89" t="e">
        <f t="shared" si="86"/>
        <v>#DIV/0!</v>
      </c>
      <c r="T27" s="88"/>
      <c r="U27" s="90">
        <f t="shared" si="109"/>
        <v>0</v>
      </c>
      <c r="V27" s="91">
        <f t="shared" si="120"/>
        <v>0</v>
      </c>
      <c r="W27" s="99"/>
      <c r="X27" s="78"/>
      <c r="Y27" s="93">
        <f t="shared" si="87"/>
        <v>30</v>
      </c>
      <c r="Z27" s="94">
        <f t="shared" si="17"/>
        <v>0</v>
      </c>
      <c r="AA27" s="95">
        <f t="shared" si="18"/>
        <v>0</v>
      </c>
      <c r="AB27" s="100"/>
      <c r="AC27" s="99"/>
      <c r="AD27" s="78"/>
      <c r="AE27" s="93">
        <f t="shared" si="88"/>
        <v>30</v>
      </c>
      <c r="AF27" s="94">
        <f t="shared" si="20"/>
        <v>0</v>
      </c>
      <c r="AG27" s="95">
        <f t="shared" si="21"/>
        <v>0</v>
      </c>
      <c r="AH27" s="100"/>
      <c r="AI27" s="99"/>
      <c r="AJ27" s="78"/>
      <c r="AK27" s="93">
        <f t="shared" si="89"/>
        <v>30</v>
      </c>
      <c r="AL27" s="94">
        <f t="shared" si="23"/>
        <v>0</v>
      </c>
      <c r="AM27" s="95">
        <f t="shared" si="24"/>
        <v>0</v>
      </c>
      <c r="AN27" s="100"/>
      <c r="AO27" s="99"/>
      <c r="AP27" s="78"/>
      <c r="AQ27" s="93">
        <f t="shared" si="90"/>
        <v>30</v>
      </c>
      <c r="AR27" s="94">
        <f t="shared" si="26"/>
        <v>0</v>
      </c>
      <c r="AS27" s="95">
        <f t="shared" si="27"/>
        <v>0</v>
      </c>
      <c r="AT27" s="100"/>
      <c r="AU27" s="99"/>
      <c r="AV27" s="78"/>
      <c r="AW27" s="93">
        <f t="shared" si="91"/>
        <v>30</v>
      </c>
      <c r="AX27" s="94">
        <f t="shared" si="29"/>
        <v>0</v>
      </c>
      <c r="AY27" s="95">
        <f t="shared" si="30"/>
        <v>0</v>
      </c>
      <c r="AZ27" s="100"/>
      <c r="BA27" s="99"/>
      <c r="BB27" s="78"/>
      <c r="BC27" s="93">
        <f t="shared" si="92"/>
        <v>30</v>
      </c>
      <c r="BD27" s="94">
        <f t="shared" si="32"/>
        <v>0</v>
      </c>
      <c r="BE27" s="95">
        <f t="shared" si="33"/>
        <v>0</v>
      </c>
      <c r="BF27" s="100"/>
      <c r="BG27" s="99"/>
      <c r="BH27" s="78"/>
      <c r="BI27" s="93">
        <f t="shared" si="93"/>
        <v>30</v>
      </c>
      <c r="BJ27" s="94">
        <f t="shared" si="35"/>
        <v>0</v>
      </c>
      <c r="BK27" s="95">
        <f t="shared" si="36"/>
        <v>0</v>
      </c>
      <c r="BL27" s="100"/>
      <c r="BM27" s="99"/>
      <c r="BN27" s="78"/>
      <c r="BO27" s="93">
        <f t="shared" si="94"/>
        <v>30</v>
      </c>
      <c r="BP27" s="94">
        <f t="shared" si="38"/>
        <v>0</v>
      </c>
      <c r="BQ27" s="95">
        <f t="shared" si="39"/>
        <v>0</v>
      </c>
      <c r="BR27" s="100"/>
      <c r="BS27" s="99"/>
      <c r="BT27" s="78"/>
      <c r="BU27" s="93">
        <f t="shared" si="95"/>
        <v>30</v>
      </c>
      <c r="BV27" s="94">
        <f t="shared" si="41"/>
        <v>0</v>
      </c>
      <c r="BW27" s="95">
        <f t="shared" si="42"/>
        <v>0</v>
      </c>
      <c r="BX27" s="100"/>
      <c r="BY27" s="99"/>
      <c r="BZ27" s="78"/>
      <c r="CA27" s="93">
        <f t="shared" si="96"/>
        <v>30</v>
      </c>
      <c r="CB27" s="94">
        <f t="shared" si="44"/>
        <v>0</v>
      </c>
      <c r="CC27" s="95">
        <f t="shared" si="45"/>
        <v>0</v>
      </c>
      <c r="CD27" s="95"/>
      <c r="CE27" s="101"/>
      <c r="CF27" s="95"/>
      <c r="CG27" s="99"/>
      <c r="CH27" s="78"/>
      <c r="CI27" s="93">
        <f t="shared" si="97"/>
        <v>30</v>
      </c>
      <c r="CJ27" s="94">
        <f t="shared" si="47"/>
        <v>0</v>
      </c>
      <c r="CK27" s="95">
        <f t="shared" si="48"/>
        <v>0</v>
      </c>
      <c r="CL27" s="100"/>
      <c r="CM27" s="99"/>
      <c r="CN27" s="78"/>
      <c r="CO27" s="93">
        <f t="shared" si="98"/>
        <v>30</v>
      </c>
      <c r="CP27" s="94">
        <f t="shared" si="50"/>
        <v>0</v>
      </c>
      <c r="CQ27" s="95">
        <f t="shared" si="51"/>
        <v>0</v>
      </c>
      <c r="CR27" s="100"/>
      <c r="CS27" s="99"/>
      <c r="CT27" s="78"/>
      <c r="CU27" s="93">
        <f t="shared" si="99"/>
        <v>30</v>
      </c>
      <c r="CV27" s="94">
        <f t="shared" si="53"/>
        <v>0</v>
      </c>
      <c r="CW27" s="95">
        <f t="shared" si="54"/>
        <v>0</v>
      </c>
      <c r="CX27" s="100"/>
      <c r="CY27" s="99"/>
      <c r="CZ27" s="78"/>
      <c r="DA27" s="93">
        <f t="shared" si="100"/>
        <v>30</v>
      </c>
      <c r="DB27" s="94">
        <f t="shared" si="56"/>
        <v>0</v>
      </c>
      <c r="DC27" s="95">
        <f t="shared" si="57"/>
        <v>0</v>
      </c>
      <c r="DD27" s="100"/>
      <c r="DE27" s="99"/>
      <c r="DF27" s="78"/>
      <c r="DG27" s="93">
        <f t="shared" si="101"/>
        <v>30</v>
      </c>
      <c r="DH27" s="94">
        <f t="shared" si="59"/>
        <v>0</v>
      </c>
      <c r="DI27" s="95">
        <f t="shared" si="60"/>
        <v>0</v>
      </c>
      <c r="DJ27" s="100"/>
      <c r="DK27" s="99"/>
      <c r="DL27" s="78"/>
      <c r="DM27" s="93">
        <f t="shared" si="102"/>
        <v>30</v>
      </c>
      <c r="DN27" s="94">
        <f t="shared" si="62"/>
        <v>0</v>
      </c>
      <c r="DO27" s="95">
        <f t="shared" si="63"/>
        <v>0</v>
      </c>
      <c r="DP27" s="100"/>
      <c r="DQ27" s="99"/>
      <c r="DR27" s="78"/>
      <c r="DS27" s="93">
        <f t="shared" si="103"/>
        <v>30</v>
      </c>
      <c r="DT27" s="94">
        <f t="shared" si="65"/>
        <v>0</v>
      </c>
      <c r="DU27" s="95">
        <f t="shared" si="66"/>
        <v>0</v>
      </c>
      <c r="DV27" s="100"/>
      <c r="DW27" s="99"/>
      <c r="DX27" s="78"/>
      <c r="DY27" s="93">
        <f t="shared" si="104"/>
        <v>30</v>
      </c>
      <c r="DZ27" s="94">
        <f t="shared" si="68"/>
        <v>0</v>
      </c>
      <c r="EA27" s="95">
        <f t="shared" si="69"/>
        <v>0</v>
      </c>
      <c r="EB27" s="100"/>
      <c r="EC27" s="99"/>
      <c r="ED27" s="78"/>
      <c r="EE27" s="93">
        <f t="shared" si="105"/>
        <v>30</v>
      </c>
      <c r="EF27" s="94">
        <f t="shared" si="71"/>
        <v>0</v>
      </c>
      <c r="EG27" s="95">
        <f t="shared" si="72"/>
        <v>0</v>
      </c>
      <c r="EH27" s="100"/>
      <c r="EI27" s="95"/>
      <c r="EJ27" s="101"/>
      <c r="EK27" s="95"/>
      <c r="EL27" s="47" t="str">
        <f t="shared" si="111"/>
        <v>6/1/2009</v>
      </c>
      <c r="EM27" s="167">
        <f t="shared" si="106"/>
        <v>0</v>
      </c>
      <c r="EN27" s="93">
        <f t="shared" si="112"/>
        <v>30</v>
      </c>
      <c r="EO27" s="94">
        <f t="shared" si="113"/>
        <v>1</v>
      </c>
      <c r="EP27" s="95">
        <f t="shared" si="107"/>
        <v>1</v>
      </c>
      <c r="EQ27" s="100"/>
      <c r="ES27" s="51">
        <f t="shared" si="10"/>
        <v>6</v>
      </c>
      <c r="ET27" s="165">
        <f t="shared" si="118"/>
        <v>1</v>
      </c>
      <c r="EU27" s="164" t="s">
        <v>101</v>
      </c>
      <c r="EV27" s="166">
        <f t="shared" si="11"/>
        <v>2009</v>
      </c>
    </row>
    <row r="28" spans="1:152" s="51" customFormat="1">
      <c r="A28" s="179">
        <f>A27+31</f>
        <v>40025</v>
      </c>
      <c r="B28" s="180">
        <f t="shared" si="114"/>
        <v>0</v>
      </c>
      <c r="C28" s="79">
        <v>0</v>
      </c>
      <c r="D28" s="80"/>
      <c r="E28" s="81" t="e">
        <f t="shared" si="108"/>
        <v>#DIV/0!</v>
      </c>
      <c r="F28" s="120" t="e">
        <f t="shared" si="119"/>
        <v>#DIV/0!</v>
      </c>
      <c r="G28" s="83" t="e">
        <f t="shared" si="0"/>
        <v>#DIV/0!</v>
      </c>
      <c r="H28" s="103" t="e">
        <f t="shared" si="115"/>
        <v>#DIV/0!</v>
      </c>
      <c r="I28" s="104" t="e">
        <f t="shared" si="80"/>
        <v>#DIV/0!</v>
      </c>
      <c r="J28" s="85"/>
      <c r="K28" s="111">
        <f t="shared" si="81"/>
        <v>0</v>
      </c>
      <c r="L28" s="87">
        <f t="shared" si="82"/>
        <v>0</v>
      </c>
      <c r="M28" s="85" t="e">
        <f t="shared" si="83"/>
        <v>#DIV/0!</v>
      </c>
      <c r="N28" s="120" t="e">
        <f t="shared" si="116"/>
        <v>#DIV/0!</v>
      </c>
      <c r="O28" s="83" t="e">
        <f t="shared" si="84"/>
        <v>#DIV/0!</v>
      </c>
      <c r="P28" s="103" t="e">
        <f t="shared" si="117"/>
        <v>#DIV/0!</v>
      </c>
      <c r="Q28" s="104" t="e">
        <f t="shared" si="85"/>
        <v>#DIV/0!</v>
      </c>
      <c r="R28" s="85"/>
      <c r="S28" s="105" t="e">
        <f t="shared" si="86"/>
        <v>#DIV/0!</v>
      </c>
      <c r="T28" s="88"/>
      <c r="U28" s="90">
        <f t="shared" si="109"/>
        <v>0</v>
      </c>
      <c r="V28" s="91">
        <f t="shared" si="120"/>
        <v>0</v>
      </c>
      <c r="W28" s="99"/>
      <c r="X28" s="78"/>
      <c r="Y28" s="93">
        <f t="shared" si="87"/>
        <v>31</v>
      </c>
      <c r="Z28" s="94">
        <f t="shared" si="17"/>
        <v>0</v>
      </c>
      <c r="AA28" s="95">
        <f t="shared" si="18"/>
        <v>0</v>
      </c>
      <c r="AB28" s="100"/>
      <c r="AC28" s="99"/>
      <c r="AD28" s="78"/>
      <c r="AE28" s="93">
        <f t="shared" si="88"/>
        <v>31</v>
      </c>
      <c r="AF28" s="94">
        <f t="shared" si="20"/>
        <v>0</v>
      </c>
      <c r="AG28" s="95">
        <f t="shared" si="21"/>
        <v>0</v>
      </c>
      <c r="AH28" s="100"/>
      <c r="AI28" s="99"/>
      <c r="AJ28" s="78"/>
      <c r="AK28" s="93">
        <f t="shared" si="89"/>
        <v>31</v>
      </c>
      <c r="AL28" s="94">
        <f t="shared" si="23"/>
        <v>0</v>
      </c>
      <c r="AM28" s="95">
        <f t="shared" si="24"/>
        <v>0</v>
      </c>
      <c r="AN28" s="100"/>
      <c r="AO28" s="99"/>
      <c r="AP28" s="78"/>
      <c r="AQ28" s="93">
        <f t="shared" si="90"/>
        <v>31</v>
      </c>
      <c r="AR28" s="94">
        <f t="shared" si="26"/>
        <v>0</v>
      </c>
      <c r="AS28" s="95">
        <f t="shared" si="27"/>
        <v>0</v>
      </c>
      <c r="AT28" s="100"/>
      <c r="AU28" s="99"/>
      <c r="AV28" s="78"/>
      <c r="AW28" s="93">
        <f t="shared" si="91"/>
        <v>31</v>
      </c>
      <c r="AX28" s="94">
        <f t="shared" si="29"/>
        <v>0</v>
      </c>
      <c r="AY28" s="95">
        <f t="shared" si="30"/>
        <v>0</v>
      </c>
      <c r="AZ28" s="100"/>
      <c r="BA28" s="99"/>
      <c r="BB28" s="78"/>
      <c r="BC28" s="93">
        <f t="shared" si="92"/>
        <v>31</v>
      </c>
      <c r="BD28" s="94">
        <f t="shared" si="32"/>
        <v>0</v>
      </c>
      <c r="BE28" s="95">
        <f t="shared" si="33"/>
        <v>0</v>
      </c>
      <c r="BF28" s="100"/>
      <c r="BG28" s="99"/>
      <c r="BH28" s="78"/>
      <c r="BI28" s="93">
        <f t="shared" si="93"/>
        <v>31</v>
      </c>
      <c r="BJ28" s="94">
        <f t="shared" si="35"/>
        <v>0</v>
      </c>
      <c r="BK28" s="95">
        <f t="shared" si="36"/>
        <v>0</v>
      </c>
      <c r="BL28" s="100"/>
      <c r="BM28" s="99"/>
      <c r="BN28" s="78"/>
      <c r="BO28" s="93">
        <f t="shared" si="94"/>
        <v>31</v>
      </c>
      <c r="BP28" s="94">
        <f t="shared" si="38"/>
        <v>0</v>
      </c>
      <c r="BQ28" s="95">
        <f t="shared" si="39"/>
        <v>0</v>
      </c>
      <c r="BR28" s="100"/>
      <c r="BS28" s="99"/>
      <c r="BT28" s="78"/>
      <c r="BU28" s="93">
        <f t="shared" si="95"/>
        <v>31</v>
      </c>
      <c r="BV28" s="94">
        <f t="shared" si="41"/>
        <v>0</v>
      </c>
      <c r="BW28" s="95">
        <f t="shared" si="42"/>
        <v>0</v>
      </c>
      <c r="BX28" s="100"/>
      <c r="BY28" s="99"/>
      <c r="BZ28" s="78"/>
      <c r="CA28" s="93">
        <f t="shared" si="96"/>
        <v>31</v>
      </c>
      <c r="CB28" s="94">
        <f t="shared" si="44"/>
        <v>0</v>
      </c>
      <c r="CC28" s="95">
        <f t="shared" si="45"/>
        <v>0</v>
      </c>
      <c r="CD28" s="115"/>
      <c r="CE28" s="101"/>
      <c r="CF28" s="115"/>
      <c r="CG28" s="99"/>
      <c r="CH28" s="78"/>
      <c r="CI28" s="93">
        <f t="shared" si="97"/>
        <v>31</v>
      </c>
      <c r="CJ28" s="94">
        <f t="shared" si="47"/>
        <v>0</v>
      </c>
      <c r="CK28" s="95">
        <f t="shared" si="48"/>
        <v>0</v>
      </c>
      <c r="CL28" s="100"/>
      <c r="CM28" s="99"/>
      <c r="CN28" s="78"/>
      <c r="CO28" s="93">
        <f t="shared" si="98"/>
        <v>31</v>
      </c>
      <c r="CP28" s="94">
        <f t="shared" si="50"/>
        <v>0</v>
      </c>
      <c r="CQ28" s="95">
        <f t="shared" si="51"/>
        <v>0</v>
      </c>
      <c r="CR28" s="100"/>
      <c r="CS28" s="99"/>
      <c r="CT28" s="78"/>
      <c r="CU28" s="93">
        <f t="shared" si="99"/>
        <v>31</v>
      </c>
      <c r="CV28" s="94">
        <f t="shared" si="53"/>
        <v>0</v>
      </c>
      <c r="CW28" s="95">
        <f t="shared" si="54"/>
        <v>0</v>
      </c>
      <c r="CX28" s="100"/>
      <c r="CY28" s="99"/>
      <c r="CZ28" s="78"/>
      <c r="DA28" s="93">
        <f t="shared" si="100"/>
        <v>31</v>
      </c>
      <c r="DB28" s="94">
        <f t="shared" si="56"/>
        <v>0</v>
      </c>
      <c r="DC28" s="95">
        <f t="shared" si="57"/>
        <v>0</v>
      </c>
      <c r="DD28" s="100"/>
      <c r="DE28" s="99"/>
      <c r="DF28" s="78"/>
      <c r="DG28" s="93">
        <f t="shared" si="101"/>
        <v>31</v>
      </c>
      <c r="DH28" s="94">
        <f t="shared" si="59"/>
        <v>0</v>
      </c>
      <c r="DI28" s="95">
        <f t="shared" si="60"/>
        <v>0</v>
      </c>
      <c r="DJ28" s="100"/>
      <c r="DK28" s="99"/>
      <c r="DL28" s="78"/>
      <c r="DM28" s="93">
        <f t="shared" si="102"/>
        <v>31</v>
      </c>
      <c r="DN28" s="94">
        <f t="shared" si="62"/>
        <v>0</v>
      </c>
      <c r="DO28" s="95">
        <f t="shared" si="63"/>
        <v>0</v>
      </c>
      <c r="DP28" s="100"/>
      <c r="DQ28" s="99"/>
      <c r="DR28" s="78"/>
      <c r="DS28" s="93">
        <f t="shared" si="103"/>
        <v>31</v>
      </c>
      <c r="DT28" s="94">
        <f t="shared" si="65"/>
        <v>0</v>
      </c>
      <c r="DU28" s="95">
        <f t="shared" si="66"/>
        <v>0</v>
      </c>
      <c r="DV28" s="100"/>
      <c r="DW28" s="99"/>
      <c r="DX28" s="78"/>
      <c r="DY28" s="93">
        <f t="shared" si="104"/>
        <v>31</v>
      </c>
      <c r="DZ28" s="94">
        <f t="shared" si="68"/>
        <v>0</v>
      </c>
      <c r="EA28" s="95">
        <f t="shared" si="69"/>
        <v>0</v>
      </c>
      <c r="EB28" s="100"/>
      <c r="EC28" s="99"/>
      <c r="ED28" s="78"/>
      <c r="EE28" s="93">
        <f t="shared" si="105"/>
        <v>31</v>
      </c>
      <c r="EF28" s="94">
        <f t="shared" si="71"/>
        <v>0</v>
      </c>
      <c r="EG28" s="95">
        <f t="shared" si="72"/>
        <v>0</v>
      </c>
      <c r="EH28" s="100"/>
      <c r="EI28" s="115"/>
      <c r="EJ28" s="101"/>
      <c r="EK28" s="115"/>
      <c r="EL28" s="47" t="str">
        <f t="shared" si="111"/>
        <v>7/1/2009</v>
      </c>
      <c r="EM28" s="167">
        <f t="shared" si="106"/>
        <v>0</v>
      </c>
      <c r="EN28" s="93">
        <f t="shared" si="112"/>
        <v>31</v>
      </c>
      <c r="EO28" s="94">
        <f t="shared" si="113"/>
        <v>1</v>
      </c>
      <c r="EP28" s="95">
        <f t="shared" si="107"/>
        <v>1</v>
      </c>
      <c r="EQ28" s="100"/>
      <c r="ES28" s="51">
        <f t="shared" si="10"/>
        <v>7</v>
      </c>
      <c r="ET28" s="165">
        <f t="shared" si="118"/>
        <v>1</v>
      </c>
      <c r="EU28" s="164" t="s">
        <v>101</v>
      </c>
      <c r="EV28" s="166">
        <f t="shared" si="11"/>
        <v>2009</v>
      </c>
    </row>
    <row r="29" spans="1:152" s="51" customFormat="1">
      <c r="A29" s="179">
        <f>A28+31</f>
        <v>40056</v>
      </c>
      <c r="B29" s="180">
        <f t="shared" si="114"/>
        <v>0</v>
      </c>
      <c r="C29" s="79">
        <v>0</v>
      </c>
      <c r="D29" s="80"/>
      <c r="E29" s="81" t="e">
        <f t="shared" si="108"/>
        <v>#DIV/0!</v>
      </c>
      <c r="F29" s="120" t="e">
        <f t="shared" si="119"/>
        <v>#DIV/0!</v>
      </c>
      <c r="G29" s="83" t="e">
        <f t="shared" si="0"/>
        <v>#DIV/0!</v>
      </c>
      <c r="H29" s="103" t="e">
        <f t="shared" si="115"/>
        <v>#DIV/0!</v>
      </c>
      <c r="I29" s="104" t="e">
        <f t="shared" si="80"/>
        <v>#DIV/0!</v>
      </c>
      <c r="J29" s="85"/>
      <c r="K29" s="111">
        <f t="shared" si="81"/>
        <v>0</v>
      </c>
      <c r="L29" s="87">
        <f t="shared" si="82"/>
        <v>0</v>
      </c>
      <c r="M29" s="85" t="e">
        <f t="shared" si="83"/>
        <v>#DIV/0!</v>
      </c>
      <c r="N29" s="120" t="e">
        <f t="shared" si="116"/>
        <v>#DIV/0!</v>
      </c>
      <c r="O29" s="83" t="e">
        <f t="shared" si="84"/>
        <v>#DIV/0!</v>
      </c>
      <c r="P29" s="103" t="e">
        <f t="shared" si="117"/>
        <v>#DIV/0!</v>
      </c>
      <c r="Q29" s="104" t="e">
        <f t="shared" si="85"/>
        <v>#DIV/0!</v>
      </c>
      <c r="R29" s="85"/>
      <c r="S29" s="105" t="e">
        <f t="shared" si="86"/>
        <v>#DIV/0!</v>
      </c>
      <c r="T29" s="88"/>
      <c r="U29" s="90">
        <f t="shared" si="109"/>
        <v>0</v>
      </c>
      <c r="V29" s="91">
        <f t="shared" si="120"/>
        <v>0</v>
      </c>
      <c r="W29" s="99"/>
      <c r="X29" s="78"/>
      <c r="Y29" s="93">
        <f t="shared" si="87"/>
        <v>31</v>
      </c>
      <c r="Z29" s="94">
        <f t="shared" si="17"/>
        <v>0</v>
      </c>
      <c r="AA29" s="95">
        <f t="shared" si="18"/>
        <v>0</v>
      </c>
      <c r="AB29" s="100"/>
      <c r="AC29" s="99"/>
      <c r="AD29" s="78"/>
      <c r="AE29" s="93">
        <f t="shared" si="88"/>
        <v>31</v>
      </c>
      <c r="AF29" s="94">
        <f t="shared" si="20"/>
        <v>0</v>
      </c>
      <c r="AG29" s="95">
        <f t="shared" si="21"/>
        <v>0</v>
      </c>
      <c r="AH29" s="100"/>
      <c r="AI29" s="99"/>
      <c r="AJ29" s="78"/>
      <c r="AK29" s="93">
        <f t="shared" si="89"/>
        <v>31</v>
      </c>
      <c r="AL29" s="94">
        <f t="shared" si="23"/>
        <v>0</v>
      </c>
      <c r="AM29" s="95">
        <f t="shared" si="24"/>
        <v>0</v>
      </c>
      <c r="AN29" s="100"/>
      <c r="AO29" s="99"/>
      <c r="AP29" s="78"/>
      <c r="AQ29" s="93">
        <f t="shared" si="90"/>
        <v>31</v>
      </c>
      <c r="AR29" s="94">
        <f t="shared" si="26"/>
        <v>0</v>
      </c>
      <c r="AS29" s="95">
        <f t="shared" si="27"/>
        <v>0</v>
      </c>
      <c r="AT29" s="100"/>
      <c r="AU29" s="99"/>
      <c r="AV29" s="78"/>
      <c r="AW29" s="93">
        <f t="shared" si="91"/>
        <v>31</v>
      </c>
      <c r="AX29" s="94">
        <f t="shared" si="29"/>
        <v>0</v>
      </c>
      <c r="AY29" s="95">
        <f t="shared" si="30"/>
        <v>0</v>
      </c>
      <c r="AZ29" s="100"/>
      <c r="BA29" s="99"/>
      <c r="BB29" s="78"/>
      <c r="BC29" s="93">
        <f t="shared" si="92"/>
        <v>31</v>
      </c>
      <c r="BD29" s="94">
        <f t="shared" si="32"/>
        <v>0</v>
      </c>
      <c r="BE29" s="95">
        <f t="shared" si="33"/>
        <v>0</v>
      </c>
      <c r="BF29" s="100"/>
      <c r="BG29" s="99"/>
      <c r="BH29" s="78"/>
      <c r="BI29" s="93">
        <f t="shared" si="93"/>
        <v>31</v>
      </c>
      <c r="BJ29" s="94">
        <f t="shared" si="35"/>
        <v>0</v>
      </c>
      <c r="BK29" s="95">
        <f t="shared" si="36"/>
        <v>0</v>
      </c>
      <c r="BL29" s="100"/>
      <c r="BM29" s="99"/>
      <c r="BN29" s="78"/>
      <c r="BO29" s="93">
        <f t="shared" si="94"/>
        <v>31</v>
      </c>
      <c r="BP29" s="94">
        <f t="shared" si="38"/>
        <v>0</v>
      </c>
      <c r="BQ29" s="95">
        <f t="shared" si="39"/>
        <v>0</v>
      </c>
      <c r="BR29" s="100"/>
      <c r="BS29" s="99"/>
      <c r="BT29" s="78"/>
      <c r="BU29" s="93">
        <f t="shared" si="95"/>
        <v>31</v>
      </c>
      <c r="BV29" s="94">
        <f t="shared" si="41"/>
        <v>0</v>
      </c>
      <c r="BW29" s="95">
        <f t="shared" si="42"/>
        <v>0</v>
      </c>
      <c r="BX29" s="100"/>
      <c r="BY29" s="99"/>
      <c r="BZ29" s="78"/>
      <c r="CA29" s="93">
        <f t="shared" si="96"/>
        <v>31</v>
      </c>
      <c r="CB29" s="94">
        <f t="shared" si="44"/>
        <v>0</v>
      </c>
      <c r="CC29" s="95">
        <f t="shared" si="45"/>
        <v>0</v>
      </c>
      <c r="CD29" s="115"/>
      <c r="CE29" s="101"/>
      <c r="CF29" s="115"/>
      <c r="CG29" s="99"/>
      <c r="CH29" s="78"/>
      <c r="CI29" s="93">
        <f t="shared" si="97"/>
        <v>31</v>
      </c>
      <c r="CJ29" s="94">
        <f t="shared" si="47"/>
        <v>0</v>
      </c>
      <c r="CK29" s="95">
        <f t="shared" si="48"/>
        <v>0</v>
      </c>
      <c r="CL29" s="100"/>
      <c r="CM29" s="99"/>
      <c r="CN29" s="78"/>
      <c r="CO29" s="93">
        <f t="shared" si="98"/>
        <v>31</v>
      </c>
      <c r="CP29" s="94">
        <f t="shared" si="50"/>
        <v>0</v>
      </c>
      <c r="CQ29" s="95">
        <f t="shared" si="51"/>
        <v>0</v>
      </c>
      <c r="CR29" s="100"/>
      <c r="CS29" s="99"/>
      <c r="CT29" s="78"/>
      <c r="CU29" s="93">
        <f t="shared" si="99"/>
        <v>31</v>
      </c>
      <c r="CV29" s="94">
        <f t="shared" si="53"/>
        <v>0</v>
      </c>
      <c r="CW29" s="95">
        <f t="shared" si="54"/>
        <v>0</v>
      </c>
      <c r="CX29" s="100"/>
      <c r="CY29" s="99"/>
      <c r="CZ29" s="78"/>
      <c r="DA29" s="93">
        <f t="shared" si="100"/>
        <v>31</v>
      </c>
      <c r="DB29" s="94">
        <f t="shared" si="56"/>
        <v>0</v>
      </c>
      <c r="DC29" s="95">
        <f t="shared" si="57"/>
        <v>0</v>
      </c>
      <c r="DD29" s="100"/>
      <c r="DE29" s="99"/>
      <c r="DF29" s="78"/>
      <c r="DG29" s="93">
        <f t="shared" si="101"/>
        <v>31</v>
      </c>
      <c r="DH29" s="94">
        <f t="shared" si="59"/>
        <v>0</v>
      </c>
      <c r="DI29" s="95">
        <f t="shared" si="60"/>
        <v>0</v>
      </c>
      <c r="DJ29" s="100"/>
      <c r="DK29" s="99"/>
      <c r="DL29" s="78"/>
      <c r="DM29" s="93">
        <f t="shared" si="102"/>
        <v>31</v>
      </c>
      <c r="DN29" s="94">
        <f t="shared" si="62"/>
        <v>0</v>
      </c>
      <c r="DO29" s="95">
        <f t="shared" si="63"/>
        <v>0</v>
      </c>
      <c r="DP29" s="100"/>
      <c r="DQ29" s="99"/>
      <c r="DR29" s="78"/>
      <c r="DS29" s="93">
        <f t="shared" si="103"/>
        <v>31</v>
      </c>
      <c r="DT29" s="94">
        <f t="shared" si="65"/>
        <v>0</v>
      </c>
      <c r="DU29" s="95">
        <f t="shared" si="66"/>
        <v>0</v>
      </c>
      <c r="DV29" s="100"/>
      <c r="DW29" s="99"/>
      <c r="DX29" s="78"/>
      <c r="DY29" s="93">
        <f t="shared" si="104"/>
        <v>31</v>
      </c>
      <c r="DZ29" s="94">
        <f t="shared" si="68"/>
        <v>0</v>
      </c>
      <c r="EA29" s="95">
        <f t="shared" si="69"/>
        <v>0</v>
      </c>
      <c r="EB29" s="100"/>
      <c r="EC29" s="99"/>
      <c r="ED29" s="78"/>
      <c r="EE29" s="93">
        <f t="shared" si="105"/>
        <v>31</v>
      </c>
      <c r="EF29" s="94">
        <f t="shared" si="71"/>
        <v>0</v>
      </c>
      <c r="EG29" s="95">
        <f t="shared" si="72"/>
        <v>0</v>
      </c>
      <c r="EH29" s="100"/>
      <c r="EI29" s="115"/>
      <c r="EJ29" s="101"/>
      <c r="EK29" s="115"/>
      <c r="EL29" s="47" t="str">
        <f t="shared" si="111"/>
        <v>8/1/2009</v>
      </c>
      <c r="EM29" s="167">
        <f t="shared" si="106"/>
        <v>0</v>
      </c>
      <c r="EN29" s="93">
        <f t="shared" si="112"/>
        <v>31</v>
      </c>
      <c r="EO29" s="94">
        <f t="shared" si="113"/>
        <v>1</v>
      </c>
      <c r="EP29" s="95">
        <f t="shared" si="107"/>
        <v>1</v>
      </c>
      <c r="EQ29" s="100"/>
      <c r="ES29" s="51">
        <f t="shared" si="10"/>
        <v>8</v>
      </c>
      <c r="ET29" s="165">
        <f t="shared" si="118"/>
        <v>1</v>
      </c>
      <c r="EU29" s="164" t="s">
        <v>101</v>
      </c>
      <c r="EV29" s="166">
        <f t="shared" si="11"/>
        <v>2009</v>
      </c>
    </row>
    <row r="30" spans="1:152" s="51" customFormat="1">
      <c r="A30" s="179">
        <f>A29+30</f>
        <v>40086</v>
      </c>
      <c r="B30" s="180">
        <f t="shared" si="114"/>
        <v>0</v>
      </c>
      <c r="C30" s="79">
        <v>0</v>
      </c>
      <c r="D30" s="80"/>
      <c r="E30" s="81" t="e">
        <f t="shared" si="108"/>
        <v>#DIV/0!</v>
      </c>
      <c r="F30" s="120" t="e">
        <f t="shared" si="119"/>
        <v>#DIV/0!</v>
      </c>
      <c r="G30" s="83" t="e">
        <f t="shared" si="0"/>
        <v>#DIV/0!</v>
      </c>
      <c r="H30" s="103" t="e">
        <f t="shared" si="115"/>
        <v>#DIV/0!</v>
      </c>
      <c r="I30" s="104" t="e">
        <f t="shared" si="80"/>
        <v>#DIV/0!</v>
      </c>
      <c r="J30" s="85"/>
      <c r="K30" s="111">
        <f t="shared" si="81"/>
        <v>0</v>
      </c>
      <c r="L30" s="87">
        <f t="shared" si="82"/>
        <v>0</v>
      </c>
      <c r="M30" s="85" t="e">
        <f t="shared" si="83"/>
        <v>#DIV/0!</v>
      </c>
      <c r="N30" s="120" t="e">
        <f t="shared" si="116"/>
        <v>#DIV/0!</v>
      </c>
      <c r="O30" s="83" t="e">
        <f t="shared" si="84"/>
        <v>#DIV/0!</v>
      </c>
      <c r="P30" s="103" t="e">
        <f t="shared" si="117"/>
        <v>#DIV/0!</v>
      </c>
      <c r="Q30" s="104" t="e">
        <f t="shared" si="85"/>
        <v>#DIV/0!</v>
      </c>
      <c r="R30" s="85"/>
      <c r="S30" s="105" t="e">
        <f t="shared" si="86"/>
        <v>#DIV/0!</v>
      </c>
      <c r="T30" s="88"/>
      <c r="U30" s="90">
        <f t="shared" si="109"/>
        <v>0</v>
      </c>
      <c r="V30" s="91">
        <f t="shared" si="120"/>
        <v>0</v>
      </c>
      <c r="W30" s="99"/>
      <c r="X30" s="78"/>
      <c r="Y30" s="93">
        <f t="shared" si="87"/>
        <v>30</v>
      </c>
      <c r="Z30" s="94">
        <f t="shared" si="17"/>
        <v>0</v>
      </c>
      <c r="AA30" s="95">
        <f t="shared" si="18"/>
        <v>0</v>
      </c>
      <c r="AB30" s="100"/>
      <c r="AC30" s="99"/>
      <c r="AD30" s="78"/>
      <c r="AE30" s="93">
        <f t="shared" si="88"/>
        <v>30</v>
      </c>
      <c r="AF30" s="94">
        <f t="shared" si="20"/>
        <v>0</v>
      </c>
      <c r="AG30" s="95">
        <f t="shared" si="21"/>
        <v>0</v>
      </c>
      <c r="AH30" s="100"/>
      <c r="AI30" s="99"/>
      <c r="AJ30" s="78"/>
      <c r="AK30" s="93">
        <f t="shared" si="89"/>
        <v>30</v>
      </c>
      <c r="AL30" s="94">
        <f t="shared" si="23"/>
        <v>0</v>
      </c>
      <c r="AM30" s="95">
        <f t="shared" si="24"/>
        <v>0</v>
      </c>
      <c r="AN30" s="100"/>
      <c r="AO30" s="99"/>
      <c r="AP30" s="78"/>
      <c r="AQ30" s="93">
        <f t="shared" si="90"/>
        <v>30</v>
      </c>
      <c r="AR30" s="94">
        <f t="shared" si="26"/>
        <v>0</v>
      </c>
      <c r="AS30" s="95">
        <f t="shared" si="27"/>
        <v>0</v>
      </c>
      <c r="AT30" s="100"/>
      <c r="AU30" s="99"/>
      <c r="AV30" s="78"/>
      <c r="AW30" s="93">
        <f t="shared" si="91"/>
        <v>30</v>
      </c>
      <c r="AX30" s="94">
        <f t="shared" si="29"/>
        <v>0</v>
      </c>
      <c r="AY30" s="95">
        <f t="shared" si="30"/>
        <v>0</v>
      </c>
      <c r="AZ30" s="100"/>
      <c r="BA30" s="99"/>
      <c r="BB30" s="78"/>
      <c r="BC30" s="93">
        <f t="shared" si="92"/>
        <v>30</v>
      </c>
      <c r="BD30" s="94">
        <f t="shared" si="32"/>
        <v>0</v>
      </c>
      <c r="BE30" s="95">
        <f t="shared" si="33"/>
        <v>0</v>
      </c>
      <c r="BF30" s="100"/>
      <c r="BG30" s="99"/>
      <c r="BH30" s="78"/>
      <c r="BI30" s="93">
        <f t="shared" si="93"/>
        <v>30</v>
      </c>
      <c r="BJ30" s="94">
        <f t="shared" si="35"/>
        <v>0</v>
      </c>
      <c r="BK30" s="95">
        <f t="shared" si="36"/>
        <v>0</v>
      </c>
      <c r="BL30" s="100"/>
      <c r="BM30" s="99"/>
      <c r="BN30" s="78"/>
      <c r="BO30" s="93">
        <f t="shared" si="94"/>
        <v>30</v>
      </c>
      <c r="BP30" s="94">
        <f t="shared" si="38"/>
        <v>0</v>
      </c>
      <c r="BQ30" s="95">
        <f t="shared" si="39"/>
        <v>0</v>
      </c>
      <c r="BR30" s="100"/>
      <c r="BS30" s="99"/>
      <c r="BT30" s="78"/>
      <c r="BU30" s="93">
        <f t="shared" si="95"/>
        <v>30</v>
      </c>
      <c r="BV30" s="94">
        <f t="shared" si="41"/>
        <v>0</v>
      </c>
      <c r="BW30" s="95">
        <f t="shared" si="42"/>
        <v>0</v>
      </c>
      <c r="BX30" s="100"/>
      <c r="BY30" s="99"/>
      <c r="BZ30" s="78"/>
      <c r="CA30" s="93">
        <f t="shared" si="96"/>
        <v>30</v>
      </c>
      <c r="CB30" s="94">
        <f t="shared" si="44"/>
        <v>0</v>
      </c>
      <c r="CC30" s="95">
        <f t="shared" si="45"/>
        <v>0</v>
      </c>
      <c r="CD30" s="115"/>
      <c r="CE30" s="101"/>
      <c r="CF30" s="115"/>
      <c r="CG30" s="99"/>
      <c r="CH30" s="78"/>
      <c r="CI30" s="93">
        <f t="shared" si="97"/>
        <v>30</v>
      </c>
      <c r="CJ30" s="94">
        <f t="shared" si="47"/>
        <v>0</v>
      </c>
      <c r="CK30" s="95">
        <f t="shared" si="48"/>
        <v>0</v>
      </c>
      <c r="CL30" s="100"/>
      <c r="CM30" s="99"/>
      <c r="CN30" s="78"/>
      <c r="CO30" s="93">
        <f t="shared" si="98"/>
        <v>30</v>
      </c>
      <c r="CP30" s="94">
        <f t="shared" si="50"/>
        <v>0</v>
      </c>
      <c r="CQ30" s="95">
        <f t="shared" si="51"/>
        <v>0</v>
      </c>
      <c r="CR30" s="100"/>
      <c r="CS30" s="99"/>
      <c r="CT30" s="78"/>
      <c r="CU30" s="93">
        <f t="shared" si="99"/>
        <v>30</v>
      </c>
      <c r="CV30" s="94">
        <f t="shared" si="53"/>
        <v>0</v>
      </c>
      <c r="CW30" s="95">
        <f t="shared" si="54"/>
        <v>0</v>
      </c>
      <c r="CX30" s="100"/>
      <c r="CY30" s="99"/>
      <c r="CZ30" s="78"/>
      <c r="DA30" s="93">
        <f t="shared" si="100"/>
        <v>30</v>
      </c>
      <c r="DB30" s="94">
        <f t="shared" si="56"/>
        <v>0</v>
      </c>
      <c r="DC30" s="95">
        <f t="shared" si="57"/>
        <v>0</v>
      </c>
      <c r="DD30" s="100"/>
      <c r="DE30" s="99"/>
      <c r="DF30" s="78"/>
      <c r="DG30" s="93">
        <f t="shared" si="101"/>
        <v>30</v>
      </c>
      <c r="DH30" s="94">
        <f t="shared" si="59"/>
        <v>0</v>
      </c>
      <c r="DI30" s="95">
        <f t="shared" si="60"/>
        <v>0</v>
      </c>
      <c r="DJ30" s="100"/>
      <c r="DK30" s="99"/>
      <c r="DL30" s="78"/>
      <c r="DM30" s="93">
        <f t="shared" si="102"/>
        <v>30</v>
      </c>
      <c r="DN30" s="94">
        <f t="shared" si="62"/>
        <v>0</v>
      </c>
      <c r="DO30" s="95">
        <f t="shared" si="63"/>
        <v>0</v>
      </c>
      <c r="DP30" s="100"/>
      <c r="DQ30" s="99"/>
      <c r="DR30" s="78"/>
      <c r="DS30" s="93">
        <f t="shared" si="103"/>
        <v>30</v>
      </c>
      <c r="DT30" s="94">
        <f t="shared" si="65"/>
        <v>0</v>
      </c>
      <c r="DU30" s="95">
        <f t="shared" si="66"/>
        <v>0</v>
      </c>
      <c r="DV30" s="100"/>
      <c r="DW30" s="99"/>
      <c r="DX30" s="78"/>
      <c r="DY30" s="93">
        <f t="shared" si="104"/>
        <v>30</v>
      </c>
      <c r="DZ30" s="94">
        <f t="shared" si="68"/>
        <v>0</v>
      </c>
      <c r="EA30" s="95">
        <f t="shared" si="69"/>
        <v>0</v>
      </c>
      <c r="EB30" s="100"/>
      <c r="EC30" s="99"/>
      <c r="ED30" s="78"/>
      <c r="EE30" s="93">
        <f t="shared" si="105"/>
        <v>30</v>
      </c>
      <c r="EF30" s="94">
        <f t="shared" si="71"/>
        <v>0</v>
      </c>
      <c r="EG30" s="95">
        <f t="shared" si="72"/>
        <v>0</v>
      </c>
      <c r="EH30" s="100"/>
      <c r="EI30" s="115"/>
      <c r="EJ30" s="101"/>
      <c r="EK30" s="115"/>
      <c r="EL30" s="47" t="str">
        <f t="shared" si="111"/>
        <v>9/1/2009</v>
      </c>
      <c r="EM30" s="167">
        <f t="shared" si="106"/>
        <v>0</v>
      </c>
      <c r="EN30" s="93">
        <f t="shared" si="112"/>
        <v>30</v>
      </c>
      <c r="EO30" s="94">
        <f t="shared" si="113"/>
        <v>1</v>
      </c>
      <c r="EP30" s="95">
        <f t="shared" si="107"/>
        <v>1</v>
      </c>
      <c r="EQ30" s="100"/>
      <c r="ES30" s="51">
        <f t="shared" si="10"/>
        <v>9</v>
      </c>
      <c r="ET30" s="165">
        <f t="shared" si="118"/>
        <v>1</v>
      </c>
      <c r="EU30" s="164" t="s">
        <v>101</v>
      </c>
      <c r="EV30" s="166">
        <f t="shared" si="11"/>
        <v>2009</v>
      </c>
    </row>
    <row r="31" spans="1:152" s="51" customFormat="1">
      <c r="A31" s="179">
        <f>A30+31</f>
        <v>40117</v>
      </c>
      <c r="B31" s="180">
        <f t="shared" si="114"/>
        <v>0</v>
      </c>
      <c r="C31" s="79">
        <v>0</v>
      </c>
      <c r="D31" s="80"/>
      <c r="E31" s="81" t="e">
        <f t="shared" si="108"/>
        <v>#DIV/0!</v>
      </c>
      <c r="F31" s="120" t="e">
        <f t="shared" si="119"/>
        <v>#DIV/0!</v>
      </c>
      <c r="G31" s="83" t="e">
        <f t="shared" si="0"/>
        <v>#DIV/0!</v>
      </c>
      <c r="H31" s="103" t="e">
        <f t="shared" si="115"/>
        <v>#DIV/0!</v>
      </c>
      <c r="I31" s="104" t="e">
        <f t="shared" si="80"/>
        <v>#DIV/0!</v>
      </c>
      <c r="J31" s="85"/>
      <c r="K31" s="111">
        <f t="shared" si="81"/>
        <v>0</v>
      </c>
      <c r="L31" s="87">
        <f t="shared" si="82"/>
        <v>0</v>
      </c>
      <c r="M31" s="85" t="e">
        <f t="shared" si="83"/>
        <v>#DIV/0!</v>
      </c>
      <c r="N31" s="120" t="e">
        <f t="shared" si="116"/>
        <v>#DIV/0!</v>
      </c>
      <c r="O31" s="83" t="e">
        <f t="shared" si="84"/>
        <v>#DIV/0!</v>
      </c>
      <c r="P31" s="103" t="e">
        <f t="shared" si="117"/>
        <v>#DIV/0!</v>
      </c>
      <c r="Q31" s="104" t="e">
        <f t="shared" si="85"/>
        <v>#DIV/0!</v>
      </c>
      <c r="R31" s="85"/>
      <c r="S31" s="105" t="e">
        <f t="shared" si="86"/>
        <v>#DIV/0!</v>
      </c>
      <c r="T31" s="88"/>
      <c r="U31" s="90">
        <f t="shared" si="109"/>
        <v>0</v>
      </c>
      <c r="V31" s="91">
        <f t="shared" si="120"/>
        <v>0</v>
      </c>
      <c r="W31" s="99"/>
      <c r="X31" s="78"/>
      <c r="Y31" s="93">
        <f t="shared" si="87"/>
        <v>31</v>
      </c>
      <c r="Z31" s="94">
        <f t="shared" si="17"/>
        <v>0</v>
      </c>
      <c r="AA31" s="95">
        <f t="shared" si="18"/>
        <v>0</v>
      </c>
      <c r="AB31" s="100"/>
      <c r="AC31" s="99"/>
      <c r="AD31" s="78"/>
      <c r="AE31" s="93">
        <f t="shared" si="88"/>
        <v>31</v>
      </c>
      <c r="AF31" s="94">
        <f t="shared" si="20"/>
        <v>0</v>
      </c>
      <c r="AG31" s="95">
        <f t="shared" si="21"/>
        <v>0</v>
      </c>
      <c r="AH31" s="100"/>
      <c r="AI31" s="99"/>
      <c r="AJ31" s="78"/>
      <c r="AK31" s="93">
        <f t="shared" si="89"/>
        <v>31</v>
      </c>
      <c r="AL31" s="94">
        <f t="shared" si="23"/>
        <v>0</v>
      </c>
      <c r="AM31" s="95">
        <f t="shared" si="24"/>
        <v>0</v>
      </c>
      <c r="AN31" s="100"/>
      <c r="AO31" s="99"/>
      <c r="AP31" s="78"/>
      <c r="AQ31" s="93">
        <f t="shared" si="90"/>
        <v>31</v>
      </c>
      <c r="AR31" s="94">
        <f t="shared" si="26"/>
        <v>0</v>
      </c>
      <c r="AS31" s="95">
        <f t="shared" si="27"/>
        <v>0</v>
      </c>
      <c r="AT31" s="100"/>
      <c r="AU31" s="99"/>
      <c r="AV31" s="78"/>
      <c r="AW31" s="93">
        <f t="shared" si="91"/>
        <v>31</v>
      </c>
      <c r="AX31" s="94">
        <f t="shared" si="29"/>
        <v>0</v>
      </c>
      <c r="AY31" s="95">
        <f t="shared" si="30"/>
        <v>0</v>
      </c>
      <c r="AZ31" s="100"/>
      <c r="BA31" s="99"/>
      <c r="BB31" s="78"/>
      <c r="BC31" s="93">
        <f t="shared" si="92"/>
        <v>31</v>
      </c>
      <c r="BD31" s="94">
        <f t="shared" si="32"/>
        <v>0</v>
      </c>
      <c r="BE31" s="95">
        <f t="shared" si="33"/>
        <v>0</v>
      </c>
      <c r="BF31" s="100"/>
      <c r="BG31" s="99"/>
      <c r="BH31" s="78"/>
      <c r="BI31" s="93">
        <f t="shared" si="93"/>
        <v>31</v>
      </c>
      <c r="BJ31" s="94">
        <f t="shared" si="35"/>
        <v>0</v>
      </c>
      <c r="BK31" s="95">
        <f t="shared" si="36"/>
        <v>0</v>
      </c>
      <c r="BL31" s="100"/>
      <c r="BM31" s="99"/>
      <c r="BN31" s="78"/>
      <c r="BO31" s="93">
        <f t="shared" si="94"/>
        <v>31</v>
      </c>
      <c r="BP31" s="94">
        <f t="shared" si="38"/>
        <v>0</v>
      </c>
      <c r="BQ31" s="95">
        <f t="shared" si="39"/>
        <v>0</v>
      </c>
      <c r="BR31" s="100"/>
      <c r="BS31" s="99"/>
      <c r="BT31" s="78"/>
      <c r="BU31" s="93">
        <f t="shared" si="95"/>
        <v>31</v>
      </c>
      <c r="BV31" s="94">
        <f t="shared" si="41"/>
        <v>0</v>
      </c>
      <c r="BW31" s="95">
        <f t="shared" si="42"/>
        <v>0</v>
      </c>
      <c r="BX31" s="100"/>
      <c r="BY31" s="99"/>
      <c r="BZ31" s="78"/>
      <c r="CA31" s="93">
        <f t="shared" si="96"/>
        <v>31</v>
      </c>
      <c r="CB31" s="94">
        <f t="shared" si="44"/>
        <v>0</v>
      </c>
      <c r="CC31" s="95">
        <f t="shared" si="45"/>
        <v>0</v>
      </c>
      <c r="CD31" s="115"/>
      <c r="CE31" s="101"/>
      <c r="CF31" s="115"/>
      <c r="CG31" s="99"/>
      <c r="CH31" s="78"/>
      <c r="CI31" s="93">
        <f t="shared" si="97"/>
        <v>31</v>
      </c>
      <c r="CJ31" s="94">
        <f t="shared" si="47"/>
        <v>0</v>
      </c>
      <c r="CK31" s="95">
        <f t="shared" si="48"/>
        <v>0</v>
      </c>
      <c r="CL31" s="100"/>
      <c r="CM31" s="99"/>
      <c r="CN31" s="78"/>
      <c r="CO31" s="93">
        <f t="shared" si="98"/>
        <v>31</v>
      </c>
      <c r="CP31" s="94">
        <f t="shared" si="50"/>
        <v>0</v>
      </c>
      <c r="CQ31" s="95">
        <f t="shared" si="51"/>
        <v>0</v>
      </c>
      <c r="CR31" s="100"/>
      <c r="CS31" s="99"/>
      <c r="CT31" s="78"/>
      <c r="CU31" s="93">
        <f t="shared" si="99"/>
        <v>31</v>
      </c>
      <c r="CV31" s="94">
        <f t="shared" si="53"/>
        <v>0</v>
      </c>
      <c r="CW31" s="95">
        <f t="shared" si="54"/>
        <v>0</v>
      </c>
      <c r="CX31" s="100"/>
      <c r="CY31" s="99"/>
      <c r="CZ31" s="78"/>
      <c r="DA31" s="93">
        <f t="shared" si="100"/>
        <v>31</v>
      </c>
      <c r="DB31" s="94">
        <f t="shared" si="56"/>
        <v>0</v>
      </c>
      <c r="DC31" s="95">
        <f t="shared" si="57"/>
        <v>0</v>
      </c>
      <c r="DD31" s="100"/>
      <c r="DE31" s="99"/>
      <c r="DF31" s="78"/>
      <c r="DG31" s="93">
        <f t="shared" si="101"/>
        <v>31</v>
      </c>
      <c r="DH31" s="94">
        <f t="shared" si="59"/>
        <v>0</v>
      </c>
      <c r="DI31" s="95">
        <f t="shared" si="60"/>
        <v>0</v>
      </c>
      <c r="DJ31" s="100"/>
      <c r="DK31" s="99"/>
      <c r="DL31" s="78"/>
      <c r="DM31" s="93">
        <f t="shared" si="102"/>
        <v>31</v>
      </c>
      <c r="DN31" s="94">
        <f t="shared" si="62"/>
        <v>0</v>
      </c>
      <c r="DO31" s="95">
        <f t="shared" si="63"/>
        <v>0</v>
      </c>
      <c r="DP31" s="100"/>
      <c r="DQ31" s="99"/>
      <c r="DR31" s="78"/>
      <c r="DS31" s="93">
        <f t="shared" si="103"/>
        <v>31</v>
      </c>
      <c r="DT31" s="94">
        <f t="shared" si="65"/>
        <v>0</v>
      </c>
      <c r="DU31" s="95">
        <f t="shared" si="66"/>
        <v>0</v>
      </c>
      <c r="DV31" s="100"/>
      <c r="DW31" s="99"/>
      <c r="DX31" s="78"/>
      <c r="DY31" s="93">
        <f t="shared" si="104"/>
        <v>31</v>
      </c>
      <c r="DZ31" s="94">
        <f t="shared" si="68"/>
        <v>0</v>
      </c>
      <c r="EA31" s="95">
        <f t="shared" si="69"/>
        <v>0</v>
      </c>
      <c r="EB31" s="100"/>
      <c r="EC31" s="99"/>
      <c r="ED31" s="78"/>
      <c r="EE31" s="93">
        <f t="shared" si="105"/>
        <v>31</v>
      </c>
      <c r="EF31" s="94">
        <f t="shared" si="71"/>
        <v>0</v>
      </c>
      <c r="EG31" s="95">
        <f t="shared" si="72"/>
        <v>0</v>
      </c>
      <c r="EH31" s="100"/>
      <c r="EI31" s="115"/>
      <c r="EJ31" s="101"/>
      <c r="EK31" s="115"/>
      <c r="EL31" s="47" t="str">
        <f t="shared" si="111"/>
        <v>10/1/2009</v>
      </c>
      <c r="EM31" s="167">
        <f t="shared" si="106"/>
        <v>0</v>
      </c>
      <c r="EN31" s="93">
        <f t="shared" si="112"/>
        <v>31</v>
      </c>
      <c r="EO31" s="94">
        <f t="shared" si="113"/>
        <v>1</v>
      </c>
      <c r="EP31" s="95">
        <f t="shared" si="107"/>
        <v>1</v>
      </c>
      <c r="EQ31" s="100"/>
      <c r="ES31" s="51">
        <f t="shared" si="10"/>
        <v>10</v>
      </c>
      <c r="ET31" s="165">
        <f t="shared" si="118"/>
        <v>1</v>
      </c>
      <c r="EU31" s="164" t="s">
        <v>101</v>
      </c>
      <c r="EV31" s="166">
        <f t="shared" si="11"/>
        <v>2009</v>
      </c>
    </row>
    <row r="32" spans="1:152" s="51" customFormat="1">
      <c r="A32" s="179">
        <f>A31+30</f>
        <v>40147</v>
      </c>
      <c r="B32" s="180">
        <f t="shared" si="114"/>
        <v>0</v>
      </c>
      <c r="C32" s="79">
        <v>0</v>
      </c>
      <c r="D32" s="80"/>
      <c r="E32" s="81" t="e">
        <f t="shared" si="108"/>
        <v>#DIV/0!</v>
      </c>
      <c r="F32" s="120" t="e">
        <f t="shared" si="119"/>
        <v>#DIV/0!</v>
      </c>
      <c r="G32" s="83" t="e">
        <f t="shared" si="0"/>
        <v>#DIV/0!</v>
      </c>
      <c r="H32" s="103" t="e">
        <f t="shared" si="115"/>
        <v>#DIV/0!</v>
      </c>
      <c r="I32" s="104" t="e">
        <f t="shared" si="80"/>
        <v>#DIV/0!</v>
      </c>
      <c r="J32" s="85"/>
      <c r="K32" s="111">
        <f t="shared" si="81"/>
        <v>0</v>
      </c>
      <c r="L32" s="87">
        <f t="shared" si="82"/>
        <v>0</v>
      </c>
      <c r="M32" s="85" t="e">
        <f t="shared" si="83"/>
        <v>#DIV/0!</v>
      </c>
      <c r="N32" s="120" t="e">
        <f t="shared" si="116"/>
        <v>#DIV/0!</v>
      </c>
      <c r="O32" s="83" t="e">
        <f t="shared" si="84"/>
        <v>#DIV/0!</v>
      </c>
      <c r="P32" s="103" t="e">
        <f t="shared" si="117"/>
        <v>#DIV/0!</v>
      </c>
      <c r="Q32" s="104" t="e">
        <f t="shared" si="85"/>
        <v>#DIV/0!</v>
      </c>
      <c r="R32" s="85"/>
      <c r="S32" s="105" t="e">
        <f t="shared" si="86"/>
        <v>#DIV/0!</v>
      </c>
      <c r="T32" s="88"/>
      <c r="U32" s="90">
        <f t="shared" si="109"/>
        <v>0</v>
      </c>
      <c r="V32" s="91">
        <f t="shared" si="120"/>
        <v>0</v>
      </c>
      <c r="W32" s="99"/>
      <c r="X32" s="78"/>
      <c r="Y32" s="93">
        <f t="shared" si="87"/>
        <v>30</v>
      </c>
      <c r="Z32" s="94">
        <f t="shared" si="17"/>
        <v>0</v>
      </c>
      <c r="AA32" s="95">
        <f t="shared" si="18"/>
        <v>0</v>
      </c>
      <c r="AB32" s="100"/>
      <c r="AC32" s="99"/>
      <c r="AD32" s="78"/>
      <c r="AE32" s="93">
        <f t="shared" si="88"/>
        <v>30</v>
      </c>
      <c r="AF32" s="94">
        <f t="shared" si="20"/>
        <v>0</v>
      </c>
      <c r="AG32" s="95">
        <f t="shared" si="21"/>
        <v>0</v>
      </c>
      <c r="AH32" s="100"/>
      <c r="AI32" s="99"/>
      <c r="AJ32" s="78"/>
      <c r="AK32" s="93">
        <f t="shared" si="89"/>
        <v>30</v>
      </c>
      <c r="AL32" s="94">
        <f t="shared" si="23"/>
        <v>0</v>
      </c>
      <c r="AM32" s="95">
        <f t="shared" si="24"/>
        <v>0</v>
      </c>
      <c r="AN32" s="100"/>
      <c r="AO32" s="99"/>
      <c r="AP32" s="78"/>
      <c r="AQ32" s="93">
        <f t="shared" si="90"/>
        <v>30</v>
      </c>
      <c r="AR32" s="94">
        <f t="shared" si="26"/>
        <v>0</v>
      </c>
      <c r="AS32" s="95">
        <f t="shared" si="27"/>
        <v>0</v>
      </c>
      <c r="AT32" s="100"/>
      <c r="AU32" s="99"/>
      <c r="AV32" s="78"/>
      <c r="AW32" s="93">
        <f t="shared" si="91"/>
        <v>30</v>
      </c>
      <c r="AX32" s="94">
        <f t="shared" si="29"/>
        <v>0</v>
      </c>
      <c r="AY32" s="95">
        <f t="shared" si="30"/>
        <v>0</v>
      </c>
      <c r="AZ32" s="100"/>
      <c r="BA32" s="99"/>
      <c r="BB32" s="78"/>
      <c r="BC32" s="93">
        <f t="shared" si="92"/>
        <v>30</v>
      </c>
      <c r="BD32" s="94">
        <f t="shared" si="32"/>
        <v>0</v>
      </c>
      <c r="BE32" s="95">
        <f t="shared" si="33"/>
        <v>0</v>
      </c>
      <c r="BF32" s="100"/>
      <c r="BG32" s="99"/>
      <c r="BH32" s="78"/>
      <c r="BI32" s="93">
        <f t="shared" si="93"/>
        <v>30</v>
      </c>
      <c r="BJ32" s="94">
        <f t="shared" si="35"/>
        <v>0</v>
      </c>
      <c r="BK32" s="95">
        <f t="shared" si="36"/>
        <v>0</v>
      </c>
      <c r="BL32" s="100"/>
      <c r="BM32" s="99"/>
      <c r="BN32" s="78"/>
      <c r="BO32" s="93">
        <f t="shared" si="94"/>
        <v>30</v>
      </c>
      <c r="BP32" s="94">
        <f t="shared" si="38"/>
        <v>0</v>
      </c>
      <c r="BQ32" s="95">
        <f t="shared" si="39"/>
        <v>0</v>
      </c>
      <c r="BR32" s="100"/>
      <c r="BS32" s="99"/>
      <c r="BT32" s="78"/>
      <c r="BU32" s="93">
        <f t="shared" si="95"/>
        <v>30</v>
      </c>
      <c r="BV32" s="94">
        <f t="shared" si="41"/>
        <v>0</v>
      </c>
      <c r="BW32" s="95">
        <f t="shared" si="42"/>
        <v>0</v>
      </c>
      <c r="BX32" s="100"/>
      <c r="BY32" s="99"/>
      <c r="BZ32" s="78"/>
      <c r="CA32" s="93">
        <f t="shared" si="96"/>
        <v>30</v>
      </c>
      <c r="CB32" s="94">
        <f t="shared" si="44"/>
        <v>0</v>
      </c>
      <c r="CC32" s="95">
        <f t="shared" si="45"/>
        <v>0</v>
      </c>
      <c r="CD32" s="115"/>
      <c r="CE32" s="101"/>
      <c r="CF32" s="115"/>
      <c r="CG32" s="99"/>
      <c r="CH32" s="78"/>
      <c r="CI32" s="93">
        <f t="shared" si="97"/>
        <v>30</v>
      </c>
      <c r="CJ32" s="94">
        <f t="shared" si="47"/>
        <v>0</v>
      </c>
      <c r="CK32" s="95">
        <f t="shared" si="48"/>
        <v>0</v>
      </c>
      <c r="CL32" s="100"/>
      <c r="CM32" s="99"/>
      <c r="CN32" s="78"/>
      <c r="CO32" s="93">
        <f t="shared" si="98"/>
        <v>30</v>
      </c>
      <c r="CP32" s="94">
        <f t="shared" si="50"/>
        <v>0</v>
      </c>
      <c r="CQ32" s="95">
        <f t="shared" si="51"/>
        <v>0</v>
      </c>
      <c r="CR32" s="100"/>
      <c r="CS32" s="99"/>
      <c r="CT32" s="78"/>
      <c r="CU32" s="93">
        <f t="shared" si="99"/>
        <v>30</v>
      </c>
      <c r="CV32" s="94">
        <f t="shared" si="53"/>
        <v>0</v>
      </c>
      <c r="CW32" s="95">
        <f t="shared" si="54"/>
        <v>0</v>
      </c>
      <c r="CX32" s="100"/>
      <c r="CY32" s="99"/>
      <c r="CZ32" s="78"/>
      <c r="DA32" s="93">
        <f t="shared" si="100"/>
        <v>30</v>
      </c>
      <c r="DB32" s="94">
        <f t="shared" si="56"/>
        <v>0</v>
      </c>
      <c r="DC32" s="95">
        <f t="shared" si="57"/>
        <v>0</v>
      </c>
      <c r="DD32" s="100"/>
      <c r="DE32" s="99"/>
      <c r="DF32" s="78"/>
      <c r="DG32" s="93">
        <f t="shared" si="101"/>
        <v>30</v>
      </c>
      <c r="DH32" s="94">
        <f t="shared" si="59"/>
        <v>0</v>
      </c>
      <c r="DI32" s="95">
        <f t="shared" si="60"/>
        <v>0</v>
      </c>
      <c r="DJ32" s="100"/>
      <c r="DK32" s="99"/>
      <c r="DL32" s="78"/>
      <c r="DM32" s="93">
        <f t="shared" si="102"/>
        <v>30</v>
      </c>
      <c r="DN32" s="94">
        <f t="shared" si="62"/>
        <v>0</v>
      </c>
      <c r="DO32" s="95">
        <f t="shared" si="63"/>
        <v>0</v>
      </c>
      <c r="DP32" s="100"/>
      <c r="DQ32" s="99"/>
      <c r="DR32" s="78"/>
      <c r="DS32" s="93">
        <f t="shared" si="103"/>
        <v>30</v>
      </c>
      <c r="DT32" s="94">
        <f t="shared" si="65"/>
        <v>0</v>
      </c>
      <c r="DU32" s="95">
        <f t="shared" si="66"/>
        <v>0</v>
      </c>
      <c r="DV32" s="100"/>
      <c r="DW32" s="99"/>
      <c r="DX32" s="78"/>
      <c r="DY32" s="93">
        <f t="shared" si="104"/>
        <v>30</v>
      </c>
      <c r="DZ32" s="94">
        <f t="shared" si="68"/>
        <v>0</v>
      </c>
      <c r="EA32" s="95">
        <f t="shared" si="69"/>
        <v>0</v>
      </c>
      <c r="EB32" s="100"/>
      <c r="EC32" s="99"/>
      <c r="ED32" s="78"/>
      <c r="EE32" s="93">
        <f t="shared" si="105"/>
        <v>30</v>
      </c>
      <c r="EF32" s="94">
        <f t="shared" si="71"/>
        <v>0</v>
      </c>
      <c r="EG32" s="95">
        <f t="shared" si="72"/>
        <v>0</v>
      </c>
      <c r="EH32" s="100"/>
      <c r="EI32" s="115"/>
      <c r="EJ32" s="101"/>
      <c r="EK32" s="115"/>
      <c r="EL32" s="47" t="str">
        <f t="shared" si="111"/>
        <v>11/1/2009</v>
      </c>
      <c r="EM32" s="167">
        <f t="shared" si="106"/>
        <v>0</v>
      </c>
      <c r="EN32" s="93">
        <f t="shared" si="112"/>
        <v>30</v>
      </c>
      <c r="EO32" s="94">
        <f t="shared" si="113"/>
        <v>1</v>
      </c>
      <c r="EP32" s="95">
        <f t="shared" si="107"/>
        <v>1</v>
      </c>
      <c r="EQ32" s="100"/>
      <c r="ES32" s="51">
        <f t="shared" si="10"/>
        <v>11</v>
      </c>
      <c r="ET32" s="165">
        <f t="shared" si="118"/>
        <v>1</v>
      </c>
      <c r="EU32" s="164" t="s">
        <v>101</v>
      </c>
      <c r="EV32" s="166">
        <f t="shared" si="11"/>
        <v>2009</v>
      </c>
    </row>
    <row r="33" spans="1:152" s="51" customFormat="1">
      <c r="A33" s="179">
        <f>A32+31</f>
        <v>40178</v>
      </c>
      <c r="B33" s="180">
        <f t="shared" si="114"/>
        <v>0</v>
      </c>
      <c r="C33" s="79">
        <v>0</v>
      </c>
      <c r="D33" s="80"/>
      <c r="E33" s="81" t="e">
        <f t="shared" si="108"/>
        <v>#DIV/0!</v>
      </c>
      <c r="F33" s="120" t="e">
        <f t="shared" si="119"/>
        <v>#DIV/0!</v>
      </c>
      <c r="G33" s="83" t="e">
        <f t="shared" si="0"/>
        <v>#DIV/0!</v>
      </c>
      <c r="H33" s="103" t="e">
        <f t="shared" si="115"/>
        <v>#DIV/0!</v>
      </c>
      <c r="I33" s="106" t="e">
        <f t="shared" si="80"/>
        <v>#DIV/0!</v>
      </c>
      <c r="J33" s="85"/>
      <c r="K33" s="111">
        <f t="shared" si="81"/>
        <v>0</v>
      </c>
      <c r="L33" s="87">
        <f t="shared" si="82"/>
        <v>0</v>
      </c>
      <c r="M33" s="85" t="e">
        <f t="shared" si="83"/>
        <v>#DIV/0!</v>
      </c>
      <c r="N33" s="120" t="e">
        <f t="shared" si="116"/>
        <v>#DIV/0!</v>
      </c>
      <c r="O33" s="83" t="e">
        <f t="shared" si="84"/>
        <v>#DIV/0!</v>
      </c>
      <c r="P33" s="103" t="e">
        <f t="shared" si="117"/>
        <v>#DIV/0!</v>
      </c>
      <c r="Q33" s="106" t="e">
        <f t="shared" si="85"/>
        <v>#DIV/0!</v>
      </c>
      <c r="R33" s="85"/>
      <c r="S33" s="105" t="e">
        <f t="shared" si="86"/>
        <v>#DIV/0!</v>
      </c>
      <c r="T33" s="88"/>
      <c r="U33" s="90">
        <f>SUM(X33,AD33,AJ33,AP33,AV33,BB33,BH33,BN33,BT33,BZ33)</f>
        <v>0</v>
      </c>
      <c r="V33" s="91">
        <f>SUM(CH33,CN33,CT33,CZ33,DF33,DL33,DR33,DX33,ED33,EM33)</f>
        <v>0</v>
      </c>
      <c r="W33" s="99"/>
      <c r="X33" s="78"/>
      <c r="Y33" s="93">
        <f t="shared" si="87"/>
        <v>31</v>
      </c>
      <c r="Z33" s="94">
        <f t="shared" si="17"/>
        <v>0</v>
      </c>
      <c r="AA33" s="95">
        <f t="shared" si="18"/>
        <v>0</v>
      </c>
      <c r="AB33" s="100"/>
      <c r="AC33" s="99"/>
      <c r="AD33" s="78"/>
      <c r="AE33" s="93">
        <f t="shared" si="88"/>
        <v>31</v>
      </c>
      <c r="AF33" s="94">
        <f t="shared" si="20"/>
        <v>0</v>
      </c>
      <c r="AG33" s="95">
        <f t="shared" si="21"/>
        <v>0</v>
      </c>
      <c r="AH33" s="100"/>
      <c r="AI33" s="99"/>
      <c r="AJ33" s="78"/>
      <c r="AK33" s="93">
        <f t="shared" si="89"/>
        <v>31</v>
      </c>
      <c r="AL33" s="94">
        <f t="shared" si="23"/>
        <v>0</v>
      </c>
      <c r="AM33" s="95">
        <f t="shared" si="24"/>
        <v>0</v>
      </c>
      <c r="AN33" s="100"/>
      <c r="AO33" s="99"/>
      <c r="AP33" s="78"/>
      <c r="AQ33" s="93">
        <f t="shared" si="90"/>
        <v>31</v>
      </c>
      <c r="AR33" s="94">
        <f t="shared" si="26"/>
        <v>0</v>
      </c>
      <c r="AS33" s="95">
        <f t="shared" si="27"/>
        <v>0</v>
      </c>
      <c r="AT33" s="100"/>
      <c r="AU33" s="99"/>
      <c r="AV33" s="78"/>
      <c r="AW33" s="93">
        <f t="shared" si="91"/>
        <v>31</v>
      </c>
      <c r="AX33" s="94">
        <f t="shared" si="29"/>
        <v>0</v>
      </c>
      <c r="AY33" s="95">
        <f t="shared" si="30"/>
        <v>0</v>
      </c>
      <c r="AZ33" s="100"/>
      <c r="BA33" s="99"/>
      <c r="BB33" s="78"/>
      <c r="BC33" s="93">
        <f t="shared" si="92"/>
        <v>31</v>
      </c>
      <c r="BD33" s="94">
        <f t="shared" si="32"/>
        <v>0</v>
      </c>
      <c r="BE33" s="95">
        <f t="shared" si="33"/>
        <v>0</v>
      </c>
      <c r="BF33" s="100"/>
      <c r="BG33" s="99"/>
      <c r="BH33" s="78"/>
      <c r="BI33" s="93">
        <f t="shared" si="93"/>
        <v>31</v>
      </c>
      <c r="BJ33" s="94">
        <f t="shared" si="35"/>
        <v>0</v>
      </c>
      <c r="BK33" s="95">
        <f t="shared" si="36"/>
        <v>0</v>
      </c>
      <c r="BL33" s="100"/>
      <c r="BM33" s="99"/>
      <c r="BN33" s="78"/>
      <c r="BO33" s="93">
        <f t="shared" si="94"/>
        <v>31</v>
      </c>
      <c r="BP33" s="94">
        <f t="shared" si="38"/>
        <v>0</v>
      </c>
      <c r="BQ33" s="95">
        <f t="shared" si="39"/>
        <v>0</v>
      </c>
      <c r="BR33" s="100"/>
      <c r="BS33" s="99"/>
      <c r="BT33" s="78"/>
      <c r="BU33" s="93">
        <f t="shared" si="95"/>
        <v>31</v>
      </c>
      <c r="BV33" s="94">
        <f t="shared" si="41"/>
        <v>0</v>
      </c>
      <c r="BW33" s="95">
        <f t="shared" si="42"/>
        <v>0</v>
      </c>
      <c r="BX33" s="100"/>
      <c r="BY33" s="99"/>
      <c r="BZ33" s="78"/>
      <c r="CA33" s="93">
        <f t="shared" si="96"/>
        <v>31</v>
      </c>
      <c r="CB33" s="94">
        <f t="shared" si="44"/>
        <v>0</v>
      </c>
      <c r="CC33" s="95">
        <f t="shared" si="45"/>
        <v>0</v>
      </c>
      <c r="CD33" s="115"/>
      <c r="CE33" s="101"/>
      <c r="CF33" s="115"/>
      <c r="CG33" s="99"/>
      <c r="CH33" s="78"/>
      <c r="CI33" s="93">
        <f t="shared" si="97"/>
        <v>31</v>
      </c>
      <c r="CJ33" s="94">
        <f t="shared" si="47"/>
        <v>0</v>
      </c>
      <c r="CK33" s="95">
        <f t="shared" si="48"/>
        <v>0</v>
      </c>
      <c r="CL33" s="100"/>
      <c r="CM33" s="99"/>
      <c r="CN33" s="78"/>
      <c r="CO33" s="93">
        <f t="shared" si="98"/>
        <v>31</v>
      </c>
      <c r="CP33" s="94">
        <f t="shared" si="50"/>
        <v>0</v>
      </c>
      <c r="CQ33" s="95">
        <f t="shared" si="51"/>
        <v>0</v>
      </c>
      <c r="CR33" s="100"/>
      <c r="CS33" s="99"/>
      <c r="CT33" s="78"/>
      <c r="CU33" s="93">
        <f t="shared" si="99"/>
        <v>31</v>
      </c>
      <c r="CV33" s="94">
        <f t="shared" si="53"/>
        <v>0</v>
      </c>
      <c r="CW33" s="95">
        <f t="shared" si="54"/>
        <v>0</v>
      </c>
      <c r="CX33" s="100"/>
      <c r="CY33" s="99"/>
      <c r="CZ33" s="78"/>
      <c r="DA33" s="93">
        <f t="shared" si="100"/>
        <v>31</v>
      </c>
      <c r="DB33" s="94">
        <f t="shared" si="56"/>
        <v>0</v>
      </c>
      <c r="DC33" s="95">
        <f t="shared" si="57"/>
        <v>0</v>
      </c>
      <c r="DD33" s="100"/>
      <c r="DE33" s="99"/>
      <c r="DF33" s="78"/>
      <c r="DG33" s="93">
        <f t="shared" si="101"/>
        <v>31</v>
      </c>
      <c r="DH33" s="94">
        <f t="shared" si="59"/>
        <v>0</v>
      </c>
      <c r="DI33" s="95">
        <f t="shared" si="60"/>
        <v>0</v>
      </c>
      <c r="DJ33" s="100"/>
      <c r="DK33" s="99"/>
      <c r="DL33" s="78"/>
      <c r="DM33" s="93">
        <f t="shared" si="102"/>
        <v>31</v>
      </c>
      <c r="DN33" s="94">
        <f t="shared" si="62"/>
        <v>0</v>
      </c>
      <c r="DO33" s="95">
        <f t="shared" si="63"/>
        <v>0</v>
      </c>
      <c r="DP33" s="100"/>
      <c r="DQ33" s="99"/>
      <c r="DR33" s="78"/>
      <c r="DS33" s="93">
        <f t="shared" si="103"/>
        <v>31</v>
      </c>
      <c r="DT33" s="94">
        <f t="shared" si="65"/>
        <v>0</v>
      </c>
      <c r="DU33" s="95">
        <f t="shared" si="66"/>
        <v>0</v>
      </c>
      <c r="DV33" s="100"/>
      <c r="DW33" s="99"/>
      <c r="DX33" s="78"/>
      <c r="DY33" s="93">
        <f t="shared" si="104"/>
        <v>31</v>
      </c>
      <c r="DZ33" s="94">
        <f t="shared" si="68"/>
        <v>0</v>
      </c>
      <c r="EA33" s="95">
        <f t="shared" si="69"/>
        <v>0</v>
      </c>
      <c r="EB33" s="100"/>
      <c r="EC33" s="99"/>
      <c r="ED33" s="78"/>
      <c r="EE33" s="93">
        <f t="shared" si="105"/>
        <v>31</v>
      </c>
      <c r="EF33" s="94">
        <f t="shared" si="71"/>
        <v>0</v>
      </c>
      <c r="EG33" s="95">
        <f t="shared" si="72"/>
        <v>0</v>
      </c>
      <c r="EH33" s="100"/>
      <c r="EI33" s="115"/>
      <c r="EJ33" s="101"/>
      <c r="EK33" s="115"/>
      <c r="EL33" s="47" t="str">
        <f t="shared" si="111"/>
        <v>12/1/2009</v>
      </c>
      <c r="EM33" s="167">
        <f t="shared" si="106"/>
        <v>0</v>
      </c>
      <c r="EN33" s="93">
        <f t="shared" si="112"/>
        <v>31</v>
      </c>
      <c r="EO33" s="94">
        <f t="shared" si="113"/>
        <v>1</v>
      </c>
      <c r="EP33" s="95">
        <f t="shared" si="107"/>
        <v>1</v>
      </c>
      <c r="EQ33" s="100"/>
      <c r="ES33" s="51">
        <f t="shared" si="10"/>
        <v>12</v>
      </c>
      <c r="ET33" s="165">
        <f t="shared" si="118"/>
        <v>1</v>
      </c>
      <c r="EU33" s="164" t="s">
        <v>101</v>
      </c>
      <c r="EV33" s="166">
        <f t="shared" si="11"/>
        <v>2009</v>
      </c>
    </row>
    <row r="34" spans="1:152" s="51" customFormat="1">
      <c r="A34" s="179"/>
      <c r="B34" s="180"/>
      <c r="C34" s="107"/>
      <c r="D34" s="108"/>
      <c r="E34" s="121"/>
      <c r="F34" s="122"/>
      <c r="G34" s="83"/>
      <c r="H34" s="110"/>
      <c r="I34" s="106"/>
      <c r="J34" s="83"/>
      <c r="K34" s="111"/>
      <c r="L34" s="87"/>
      <c r="M34" s="85"/>
      <c r="N34" s="122"/>
      <c r="O34" s="83"/>
      <c r="P34" s="110"/>
      <c r="Q34" s="106"/>
      <c r="R34" s="85"/>
      <c r="S34" s="105"/>
      <c r="T34" s="88"/>
      <c r="U34" s="112"/>
      <c r="V34" s="113"/>
      <c r="W34" s="114"/>
      <c r="X34" s="96"/>
      <c r="Y34" s="93"/>
      <c r="Z34" s="94"/>
      <c r="AA34" s="95"/>
      <c r="AB34" s="100"/>
      <c r="AC34" s="114"/>
      <c r="AD34" s="96"/>
      <c r="AE34" s="93"/>
      <c r="AF34" s="94"/>
      <c r="AG34" s="95"/>
      <c r="AH34" s="100"/>
      <c r="AI34" s="114"/>
      <c r="AJ34" s="96"/>
      <c r="AK34" s="93"/>
      <c r="AL34" s="94"/>
      <c r="AM34" s="95"/>
      <c r="AN34" s="100"/>
      <c r="AO34" s="114"/>
      <c r="AP34" s="96"/>
      <c r="AQ34" s="93"/>
      <c r="AR34" s="94"/>
      <c r="AS34" s="95"/>
      <c r="AT34" s="100"/>
      <c r="AU34" s="114"/>
      <c r="AV34" s="96"/>
      <c r="AW34" s="93"/>
      <c r="AX34" s="94"/>
      <c r="AY34" s="95"/>
      <c r="AZ34" s="100"/>
      <c r="BA34" s="114"/>
      <c r="BB34" s="96"/>
      <c r="BC34" s="93"/>
      <c r="BD34" s="94"/>
      <c r="BE34" s="95"/>
      <c r="BF34" s="100"/>
      <c r="BG34" s="114"/>
      <c r="BH34" s="96"/>
      <c r="BI34" s="93"/>
      <c r="BJ34" s="94"/>
      <c r="BK34" s="95"/>
      <c r="BL34" s="100"/>
      <c r="BM34" s="114"/>
      <c r="BN34" s="96"/>
      <c r="BO34" s="93"/>
      <c r="BP34" s="94"/>
      <c r="BQ34" s="95"/>
      <c r="BR34" s="100"/>
      <c r="BS34" s="114"/>
      <c r="BT34" s="96"/>
      <c r="BU34" s="93"/>
      <c r="BV34" s="94"/>
      <c r="BW34" s="95"/>
      <c r="BX34" s="100"/>
      <c r="BY34" s="114"/>
      <c r="BZ34" s="96"/>
      <c r="CA34" s="93"/>
      <c r="CB34" s="94"/>
      <c r="CC34" s="95"/>
      <c r="CD34" s="115"/>
      <c r="CE34" s="101"/>
      <c r="CF34" s="115"/>
      <c r="CG34" s="114"/>
      <c r="CH34" s="96"/>
      <c r="CI34" s="93"/>
      <c r="CJ34" s="94"/>
      <c r="CK34" s="95"/>
      <c r="CL34" s="100"/>
      <c r="CM34" s="114"/>
      <c r="CN34" s="96"/>
      <c r="CO34" s="93"/>
      <c r="CP34" s="94"/>
      <c r="CQ34" s="95"/>
      <c r="CR34" s="100"/>
      <c r="CS34" s="114"/>
      <c r="CT34" s="96"/>
      <c r="CU34" s="93"/>
      <c r="CV34" s="94"/>
      <c r="CW34" s="95"/>
      <c r="CX34" s="100"/>
      <c r="CY34" s="114"/>
      <c r="CZ34" s="96"/>
      <c r="DA34" s="93"/>
      <c r="DB34" s="94"/>
      <c r="DC34" s="95"/>
      <c r="DD34" s="100"/>
      <c r="DE34" s="114"/>
      <c r="DF34" s="96"/>
      <c r="DG34" s="93"/>
      <c r="DH34" s="94"/>
      <c r="DI34" s="95"/>
      <c r="DJ34" s="100"/>
      <c r="DK34" s="114"/>
      <c r="DL34" s="96"/>
      <c r="DM34" s="93"/>
      <c r="DN34" s="94"/>
      <c r="DO34" s="95"/>
      <c r="DP34" s="100"/>
      <c r="DQ34" s="114"/>
      <c r="DR34" s="96"/>
      <c r="DS34" s="93"/>
      <c r="DT34" s="94"/>
      <c r="DU34" s="95"/>
      <c r="DV34" s="100"/>
      <c r="DW34" s="114"/>
      <c r="DX34" s="96"/>
      <c r="DY34" s="93"/>
      <c r="DZ34" s="94"/>
      <c r="EA34" s="95"/>
      <c r="EB34" s="100"/>
      <c r="EC34" s="114"/>
      <c r="ED34" s="96"/>
      <c r="EE34" s="93"/>
      <c r="EF34" s="94"/>
      <c r="EG34" s="95"/>
      <c r="EH34" s="100"/>
      <c r="EI34" s="115"/>
      <c r="EJ34" s="101"/>
      <c r="EK34" s="115"/>
      <c r="EL34" s="114"/>
      <c r="EM34" s="96"/>
      <c r="EN34" s="93"/>
      <c r="EO34" s="94"/>
      <c r="EP34" s="95"/>
      <c r="EQ34" s="100"/>
      <c r="ET34" s="165"/>
      <c r="EU34" s="164"/>
      <c r="EV34" s="166"/>
    </row>
    <row r="35" spans="1:152" s="51" customFormat="1">
      <c r="A35" s="179"/>
      <c r="B35" s="180"/>
      <c r="C35" s="116"/>
      <c r="D35" s="80"/>
      <c r="E35" s="81"/>
      <c r="F35" s="118"/>
      <c r="G35" s="83"/>
      <c r="H35" s="118"/>
      <c r="I35" s="106"/>
      <c r="J35" s="83"/>
      <c r="K35" s="111"/>
      <c r="L35" s="87"/>
      <c r="M35" s="85"/>
      <c r="N35" s="118"/>
      <c r="O35" s="83"/>
      <c r="P35" s="118"/>
      <c r="Q35" s="106"/>
      <c r="R35" s="85"/>
      <c r="S35" s="105"/>
      <c r="T35" s="88"/>
      <c r="U35" s="90"/>
      <c r="V35" s="91"/>
      <c r="W35" s="114"/>
      <c r="X35" s="96"/>
      <c r="Y35" s="93"/>
      <c r="Z35" s="94"/>
      <c r="AA35" s="95"/>
      <c r="AB35" s="100"/>
      <c r="AC35" s="114"/>
      <c r="AD35" s="96"/>
      <c r="AE35" s="93"/>
      <c r="AF35" s="94"/>
      <c r="AG35" s="95"/>
      <c r="AH35" s="100"/>
      <c r="AI35" s="114"/>
      <c r="AJ35" s="96"/>
      <c r="AK35" s="93"/>
      <c r="AL35" s="94"/>
      <c r="AM35" s="95"/>
      <c r="AN35" s="100"/>
      <c r="AO35" s="114"/>
      <c r="AP35" s="96"/>
      <c r="AQ35" s="93"/>
      <c r="AR35" s="94"/>
      <c r="AS35" s="95"/>
      <c r="AT35" s="100"/>
      <c r="AU35" s="114"/>
      <c r="AV35" s="96"/>
      <c r="AW35" s="93"/>
      <c r="AX35" s="94"/>
      <c r="AY35" s="95"/>
      <c r="AZ35" s="100"/>
      <c r="BA35" s="114"/>
      <c r="BB35" s="96"/>
      <c r="BC35" s="93"/>
      <c r="BD35" s="94"/>
      <c r="BE35" s="95"/>
      <c r="BF35" s="100"/>
      <c r="BG35" s="114"/>
      <c r="BH35" s="96"/>
      <c r="BI35" s="93"/>
      <c r="BJ35" s="94"/>
      <c r="BK35" s="95"/>
      <c r="BL35" s="100"/>
      <c r="BM35" s="114"/>
      <c r="BN35" s="96"/>
      <c r="BO35" s="93"/>
      <c r="BP35" s="94"/>
      <c r="BQ35" s="95"/>
      <c r="BR35" s="100"/>
      <c r="BS35" s="114"/>
      <c r="BT35" s="96"/>
      <c r="BU35" s="93"/>
      <c r="BV35" s="94"/>
      <c r="BW35" s="95"/>
      <c r="BX35" s="100"/>
      <c r="BY35" s="114"/>
      <c r="BZ35" s="96"/>
      <c r="CA35" s="93"/>
      <c r="CB35" s="94"/>
      <c r="CC35" s="95"/>
      <c r="CD35" s="120"/>
      <c r="CE35" s="101"/>
      <c r="CF35" s="120"/>
      <c r="CG35" s="114"/>
      <c r="CH35" s="96"/>
      <c r="CI35" s="93"/>
      <c r="CJ35" s="94"/>
      <c r="CK35" s="95"/>
      <c r="CL35" s="100"/>
      <c r="CM35" s="114"/>
      <c r="CN35" s="96"/>
      <c r="CO35" s="93"/>
      <c r="CP35" s="94"/>
      <c r="CQ35" s="95"/>
      <c r="CR35" s="100"/>
      <c r="CS35" s="114"/>
      <c r="CT35" s="96"/>
      <c r="CU35" s="93"/>
      <c r="CV35" s="94"/>
      <c r="CW35" s="95"/>
      <c r="CX35" s="100"/>
      <c r="CY35" s="114"/>
      <c r="CZ35" s="96"/>
      <c r="DA35" s="93"/>
      <c r="DB35" s="94"/>
      <c r="DC35" s="95"/>
      <c r="DD35" s="100"/>
      <c r="DE35" s="114"/>
      <c r="DF35" s="96"/>
      <c r="DG35" s="93"/>
      <c r="DH35" s="94"/>
      <c r="DI35" s="95"/>
      <c r="DJ35" s="100"/>
      <c r="DK35" s="114"/>
      <c r="DL35" s="96"/>
      <c r="DM35" s="93"/>
      <c r="DN35" s="94"/>
      <c r="DO35" s="95"/>
      <c r="DP35" s="100"/>
      <c r="DQ35" s="114"/>
      <c r="DR35" s="96"/>
      <c r="DS35" s="93"/>
      <c r="DT35" s="94"/>
      <c r="DU35" s="95"/>
      <c r="DV35" s="100"/>
      <c r="DW35" s="114"/>
      <c r="DX35" s="96"/>
      <c r="DY35" s="93"/>
      <c r="DZ35" s="94"/>
      <c r="EA35" s="95"/>
      <c r="EB35" s="100"/>
      <c r="EC35" s="114"/>
      <c r="ED35" s="96"/>
      <c r="EE35" s="93"/>
      <c r="EF35" s="94"/>
      <c r="EG35" s="95"/>
      <c r="EH35" s="100"/>
      <c r="EI35" s="120"/>
      <c r="EJ35" s="101"/>
      <c r="EK35" s="120"/>
      <c r="EL35" s="114"/>
      <c r="EM35" s="96"/>
      <c r="EN35" s="93"/>
      <c r="EO35" s="94"/>
      <c r="EP35" s="95"/>
      <c r="EQ35" s="100"/>
      <c r="ET35" s="165"/>
      <c r="EU35" s="164"/>
      <c r="EV35" s="166"/>
    </row>
    <row r="36" spans="1:152" s="51" customFormat="1">
      <c r="A36" s="179">
        <f>A33+31</f>
        <v>40209</v>
      </c>
      <c r="B36" s="180">
        <f>C33</f>
        <v>0</v>
      </c>
      <c r="C36" s="79">
        <v>0</v>
      </c>
      <c r="D36" s="80"/>
      <c r="E36" s="81" t="e">
        <f>SUM((C36-U36+V36)/C33)-1</f>
        <v>#DIV/0!</v>
      </c>
      <c r="F36" s="120" t="e">
        <f>SUM(1+E36)*F33</f>
        <v>#DIV/0!</v>
      </c>
      <c r="G36" s="83" t="e">
        <f t="shared" si="0"/>
        <v>#DIV/0!</v>
      </c>
      <c r="H36" s="103" t="e">
        <f>SUM(1+E36)*1</f>
        <v>#DIV/0!</v>
      </c>
      <c r="I36" s="104" t="e">
        <f t="shared" si="80"/>
        <v>#DIV/0!</v>
      </c>
      <c r="J36" s="85"/>
      <c r="K36" s="111">
        <f t="shared" ref="K36:K47" si="121">SUM(C36-B36-U36+V36)</f>
        <v>0</v>
      </c>
      <c r="L36" s="87">
        <f t="shared" ref="L36:L47" si="122">SUM((X36*AA36)+(AD36*AG36)+(AJ36*AM36)+(AP36*AS36)+(AV36*AY36)+(BB36*BE36)+(BH36*BK36)+(BN36*BQ36)+(BT36*BW36)+(BZ36*CC36))-SUM((CH36*CK36)+(CN36*CQ36)+(CT36*CW36)+(CZ36*DC36)+(DF36*DI36)+(DL36*DO36)+(DR36*DU36)+(DX36*EA36)+(ED36*EG36)+(EM36*EP36))</f>
        <v>0</v>
      </c>
      <c r="M36" s="85" t="e">
        <f t="shared" ref="M36:M47" si="123">SUM(K36/(B36+L36))</f>
        <v>#DIV/0!</v>
      </c>
      <c r="N36" s="120" t="e">
        <f>SUM(1+M36)*N33</f>
        <v>#DIV/0!</v>
      </c>
      <c r="O36" s="83" t="e">
        <f t="shared" ref="O36:O47" si="124">SUM(N36-1)</f>
        <v>#DIV/0!</v>
      </c>
      <c r="P36" s="103" t="e">
        <f>SUM(1+M36)*1</f>
        <v>#DIV/0!</v>
      </c>
      <c r="Q36" s="104" t="e">
        <f t="shared" ref="Q36:Q47" si="125">SUM(P36-1)</f>
        <v>#DIV/0!</v>
      </c>
      <c r="R36" s="85"/>
      <c r="S36" s="105" t="e">
        <f t="shared" ref="S36:S47" si="126">SUM(M36-E36)</f>
        <v>#DIV/0!</v>
      </c>
      <c r="T36" s="88"/>
      <c r="U36" s="90">
        <f>SUM(X36,AD36,AJ36,AP36,AV36,BB36,BH36,BN36,BT36,BZ36)</f>
        <v>0</v>
      </c>
      <c r="V36" s="91">
        <f>SUM(CH36,CN36,CT36,CZ36,DF36,DL36,DR36,DX36,ED36,EM36)</f>
        <v>0</v>
      </c>
      <c r="W36" s="99"/>
      <c r="X36" s="78"/>
      <c r="Y36" s="93">
        <f t="shared" ref="Y36:Y47" si="127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Z36" s="94">
        <f t="shared" si="17"/>
        <v>0</v>
      </c>
      <c r="AA36" s="95">
        <f t="shared" si="18"/>
        <v>0</v>
      </c>
      <c r="AB36" s="100"/>
      <c r="AC36" s="99"/>
      <c r="AD36" s="78"/>
      <c r="AE36" s="93">
        <f t="shared" ref="AE36:AE47" si="128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AF36" s="94">
        <f t="shared" si="20"/>
        <v>0</v>
      </c>
      <c r="AG36" s="95">
        <f t="shared" si="21"/>
        <v>0</v>
      </c>
      <c r="AH36" s="100"/>
      <c r="AI36" s="99"/>
      <c r="AJ36" s="78"/>
      <c r="AK36" s="93">
        <f t="shared" ref="AK36:AK47" si="129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AL36" s="94">
        <f t="shared" si="23"/>
        <v>0</v>
      </c>
      <c r="AM36" s="95">
        <f t="shared" si="24"/>
        <v>0</v>
      </c>
      <c r="AN36" s="100"/>
      <c r="AO36" s="99"/>
      <c r="AP36" s="78"/>
      <c r="AQ36" s="93">
        <f t="shared" ref="AQ36:AQ47" si="130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AR36" s="94">
        <f t="shared" si="26"/>
        <v>0</v>
      </c>
      <c r="AS36" s="95">
        <f t="shared" si="27"/>
        <v>0</v>
      </c>
      <c r="AT36" s="100"/>
      <c r="AU36" s="99"/>
      <c r="AV36" s="78"/>
      <c r="AW36" s="93">
        <f t="shared" ref="AW36:AW47" si="131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AX36" s="94">
        <f t="shared" si="29"/>
        <v>0</v>
      </c>
      <c r="AY36" s="95">
        <f t="shared" si="30"/>
        <v>0</v>
      </c>
      <c r="AZ36" s="100"/>
      <c r="BA36" s="99"/>
      <c r="BB36" s="78"/>
      <c r="BC36" s="93">
        <f t="shared" ref="BC36:BC47" si="132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D36" s="94">
        <f t="shared" si="32"/>
        <v>0</v>
      </c>
      <c r="BE36" s="95">
        <f t="shared" si="33"/>
        <v>0</v>
      </c>
      <c r="BF36" s="100"/>
      <c r="BG36" s="99"/>
      <c r="BH36" s="78"/>
      <c r="BI36" s="93">
        <f t="shared" ref="BI36:BI47" si="133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J36" s="94">
        <f t="shared" si="35"/>
        <v>0</v>
      </c>
      <c r="BK36" s="95">
        <f t="shared" si="36"/>
        <v>0</v>
      </c>
      <c r="BL36" s="100"/>
      <c r="BM36" s="99"/>
      <c r="BN36" s="78"/>
      <c r="BO36" s="93">
        <f t="shared" ref="BO36:BO47" si="134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P36" s="94">
        <f t="shared" si="38"/>
        <v>0</v>
      </c>
      <c r="BQ36" s="95">
        <f t="shared" si="39"/>
        <v>0</v>
      </c>
      <c r="BR36" s="100"/>
      <c r="BS36" s="99"/>
      <c r="BT36" s="78"/>
      <c r="BU36" s="93">
        <f t="shared" ref="BU36:BU47" si="135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V36" s="94">
        <f t="shared" si="41"/>
        <v>0</v>
      </c>
      <c r="BW36" s="95">
        <f t="shared" si="42"/>
        <v>0</v>
      </c>
      <c r="BX36" s="100"/>
      <c r="BY36" s="99"/>
      <c r="BZ36" s="78"/>
      <c r="CA36" s="93">
        <f t="shared" ref="CA36:CA47" si="136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B36" s="94">
        <f t="shared" si="44"/>
        <v>0</v>
      </c>
      <c r="CC36" s="95">
        <f t="shared" si="45"/>
        <v>0</v>
      </c>
      <c r="CD36" s="115"/>
      <c r="CE36" s="101"/>
      <c r="CF36" s="115"/>
      <c r="CG36" s="99"/>
      <c r="CH36" s="78"/>
      <c r="CI36" s="93">
        <f t="shared" ref="CI36:CI47" si="137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J36" s="94">
        <f t="shared" si="47"/>
        <v>0</v>
      </c>
      <c r="CK36" s="95">
        <f t="shared" si="48"/>
        <v>0</v>
      </c>
      <c r="CL36" s="100"/>
      <c r="CM36" s="99"/>
      <c r="CN36" s="78"/>
      <c r="CO36" s="93">
        <f t="shared" ref="CO36:CO47" si="138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P36" s="94">
        <f t="shared" si="50"/>
        <v>0</v>
      </c>
      <c r="CQ36" s="95">
        <f t="shared" si="51"/>
        <v>0</v>
      </c>
      <c r="CR36" s="100"/>
      <c r="CS36" s="99"/>
      <c r="CT36" s="78"/>
      <c r="CU36" s="93">
        <f t="shared" ref="CU36:CU47" si="139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V36" s="94">
        <f t="shared" si="53"/>
        <v>0</v>
      </c>
      <c r="CW36" s="95">
        <f t="shared" si="54"/>
        <v>0</v>
      </c>
      <c r="CX36" s="100"/>
      <c r="CY36" s="99"/>
      <c r="CZ36" s="78"/>
      <c r="DA36" s="93">
        <f t="shared" ref="DA36:DA47" si="140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B36" s="94">
        <f t="shared" si="56"/>
        <v>0</v>
      </c>
      <c r="DC36" s="95">
        <f t="shared" si="57"/>
        <v>0</v>
      </c>
      <c r="DD36" s="100"/>
      <c r="DE36" s="99"/>
      <c r="DF36" s="78"/>
      <c r="DG36" s="93">
        <f t="shared" ref="DG36:DG47" si="141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H36" s="94">
        <f t="shared" si="59"/>
        <v>0</v>
      </c>
      <c r="DI36" s="95">
        <f t="shared" si="60"/>
        <v>0</v>
      </c>
      <c r="DJ36" s="100"/>
      <c r="DK36" s="99"/>
      <c r="DL36" s="78"/>
      <c r="DM36" s="93">
        <f t="shared" ref="DM36:DM47" si="142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N36" s="94">
        <f t="shared" si="62"/>
        <v>0</v>
      </c>
      <c r="DO36" s="95">
        <f t="shared" si="63"/>
        <v>0</v>
      </c>
      <c r="DP36" s="100"/>
      <c r="DQ36" s="99"/>
      <c r="DR36" s="78"/>
      <c r="DS36" s="93">
        <f t="shared" ref="DS36:DS47" si="143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T36" s="94">
        <f t="shared" si="65"/>
        <v>0</v>
      </c>
      <c r="DU36" s="95">
        <f t="shared" si="66"/>
        <v>0</v>
      </c>
      <c r="DV36" s="100"/>
      <c r="DW36" s="99"/>
      <c r="DX36" s="78"/>
      <c r="DY36" s="93">
        <f t="shared" ref="DY36:DY47" si="144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Z36" s="94">
        <f t="shared" si="68"/>
        <v>0</v>
      </c>
      <c r="EA36" s="95">
        <f t="shared" si="69"/>
        <v>0</v>
      </c>
      <c r="EB36" s="100"/>
      <c r="EC36" s="99"/>
      <c r="ED36" s="78"/>
      <c r="EE36" s="93">
        <f t="shared" ref="EE36:EE47" si="145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EF36" s="94">
        <f t="shared" si="71"/>
        <v>0</v>
      </c>
      <c r="EG36" s="95">
        <f t="shared" si="72"/>
        <v>0</v>
      </c>
      <c r="EH36" s="100"/>
      <c r="EI36" s="115"/>
      <c r="EJ36" s="101"/>
      <c r="EK36" s="115"/>
      <c r="EL36" s="47" t="str">
        <f>CONCATENATE(ES36,EU36,ET36,EU36,EV36)</f>
        <v>1/1/2010</v>
      </c>
      <c r="EM36" s="167">
        <f t="shared" ref="EM36:EM47" si="146">-IF($EO$4=$EZ$1,B36*($EO$3/12),IF($EO$4=$EZ$2,C36*($EO$3/12),IF($EO$4=$EZ$3,B36*($EO$3/4),IF($EO$4=$EZ$4,C36*($EO$3/4)))))</f>
        <v>0</v>
      </c>
      <c r="EN36" s="93">
        <f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EO36" s="94">
        <f>DAY(EL36)</f>
        <v>1</v>
      </c>
      <c r="EP36" s="95">
        <f t="shared" ref="EP36:EP47" si="147">IF(EO36=1,100%,IF(EO36=DAY(A36),0%,))</f>
        <v>1</v>
      </c>
      <c r="EQ36" s="100"/>
      <c r="ES36" s="51">
        <f t="shared" si="10"/>
        <v>1</v>
      </c>
      <c r="ET36" s="165">
        <f>IF(ISNUMBER(SEARCH("*advance*",$EO$4)),1,IF(ISNUMBER(SEARCH("*arrears*",$EO$4)),(DAY(A36)),""))</f>
        <v>1</v>
      </c>
      <c r="EU36" s="164" t="s">
        <v>101</v>
      </c>
      <c r="EV36" s="166">
        <f t="shared" si="11"/>
        <v>2010</v>
      </c>
    </row>
    <row r="37" spans="1:152" s="102" customFormat="1">
      <c r="A37" s="179">
        <f>A36+28</f>
        <v>40237</v>
      </c>
      <c r="B37" s="180">
        <f>C36</f>
        <v>0</v>
      </c>
      <c r="C37" s="79">
        <v>0</v>
      </c>
      <c r="D37" s="97"/>
      <c r="E37" s="81" t="e">
        <f t="shared" ref="E37:E47" si="148">SUM((C37-U37+V37)/C36)-1</f>
        <v>#DIV/0!</v>
      </c>
      <c r="F37" s="119" t="e">
        <f>SUM(1+E37)*F36</f>
        <v>#DIV/0!</v>
      </c>
      <c r="G37" s="98" t="e">
        <f t="shared" si="0"/>
        <v>#DIV/0!</v>
      </c>
      <c r="H37" s="82" t="e">
        <f>SUM(1+E37)*H36</f>
        <v>#DIV/0!</v>
      </c>
      <c r="I37" s="84" t="e">
        <f t="shared" si="80"/>
        <v>#DIV/0!</v>
      </c>
      <c r="J37" s="88"/>
      <c r="K37" s="86">
        <f t="shared" si="121"/>
        <v>0</v>
      </c>
      <c r="L37" s="87">
        <f t="shared" si="122"/>
        <v>0</v>
      </c>
      <c r="M37" s="88" t="e">
        <f t="shared" si="123"/>
        <v>#DIV/0!</v>
      </c>
      <c r="N37" s="119" t="e">
        <f>SUM(1+M37)*N36</f>
        <v>#DIV/0!</v>
      </c>
      <c r="O37" s="98" t="e">
        <f t="shared" si="124"/>
        <v>#DIV/0!</v>
      </c>
      <c r="P37" s="82" t="e">
        <f>SUM(1+M37)*P36</f>
        <v>#DIV/0!</v>
      </c>
      <c r="Q37" s="84" t="e">
        <f t="shared" si="125"/>
        <v>#DIV/0!</v>
      </c>
      <c r="R37" s="88"/>
      <c r="S37" s="89" t="e">
        <f t="shared" si="126"/>
        <v>#DIV/0!</v>
      </c>
      <c r="T37" s="88"/>
      <c r="U37" s="90">
        <f t="shared" ref="U37:U47" si="149">SUM(X37,AD37,AJ37,AP37,AV37,BB37,BH37,BN37,BT37,BZ37)</f>
        <v>0</v>
      </c>
      <c r="V37" s="91">
        <f t="shared" ref="V37:V47" si="150">SUM(CH37,CN37,CT37,CZ37,DF37,DL37,DR37,DX37,ED37,EM37)</f>
        <v>0</v>
      </c>
      <c r="W37" s="99"/>
      <c r="X37" s="78"/>
      <c r="Y37" s="93">
        <f t="shared" si="127"/>
        <v>28</v>
      </c>
      <c r="Z37" s="94">
        <f t="shared" si="17"/>
        <v>0</v>
      </c>
      <c r="AA37" s="95">
        <f t="shared" si="18"/>
        <v>0</v>
      </c>
      <c r="AB37" s="100"/>
      <c r="AC37" s="99"/>
      <c r="AD37" s="78"/>
      <c r="AE37" s="93">
        <f t="shared" si="128"/>
        <v>28</v>
      </c>
      <c r="AF37" s="94">
        <f t="shared" si="20"/>
        <v>0</v>
      </c>
      <c r="AG37" s="95">
        <f t="shared" si="21"/>
        <v>0</v>
      </c>
      <c r="AH37" s="100"/>
      <c r="AI37" s="99"/>
      <c r="AJ37" s="78"/>
      <c r="AK37" s="93">
        <f t="shared" si="129"/>
        <v>28</v>
      </c>
      <c r="AL37" s="94">
        <f t="shared" si="23"/>
        <v>0</v>
      </c>
      <c r="AM37" s="95">
        <f t="shared" si="24"/>
        <v>0</v>
      </c>
      <c r="AN37" s="100"/>
      <c r="AO37" s="99"/>
      <c r="AP37" s="78"/>
      <c r="AQ37" s="93">
        <f t="shared" si="130"/>
        <v>28</v>
      </c>
      <c r="AR37" s="94">
        <f t="shared" si="26"/>
        <v>0</v>
      </c>
      <c r="AS37" s="95">
        <f t="shared" si="27"/>
        <v>0</v>
      </c>
      <c r="AT37" s="100"/>
      <c r="AU37" s="99"/>
      <c r="AV37" s="78"/>
      <c r="AW37" s="93">
        <f t="shared" si="131"/>
        <v>28</v>
      </c>
      <c r="AX37" s="94">
        <f t="shared" si="29"/>
        <v>0</v>
      </c>
      <c r="AY37" s="95">
        <f t="shared" si="30"/>
        <v>0</v>
      </c>
      <c r="AZ37" s="100"/>
      <c r="BA37" s="99"/>
      <c r="BB37" s="78"/>
      <c r="BC37" s="93">
        <f t="shared" si="132"/>
        <v>28</v>
      </c>
      <c r="BD37" s="94">
        <f t="shared" si="32"/>
        <v>0</v>
      </c>
      <c r="BE37" s="95">
        <f t="shared" si="33"/>
        <v>0</v>
      </c>
      <c r="BF37" s="100"/>
      <c r="BG37" s="99"/>
      <c r="BH37" s="78"/>
      <c r="BI37" s="93">
        <f t="shared" si="133"/>
        <v>28</v>
      </c>
      <c r="BJ37" s="94">
        <f t="shared" si="35"/>
        <v>0</v>
      </c>
      <c r="BK37" s="95">
        <f t="shared" si="36"/>
        <v>0</v>
      </c>
      <c r="BL37" s="100"/>
      <c r="BM37" s="99"/>
      <c r="BN37" s="78"/>
      <c r="BO37" s="93">
        <f t="shared" si="134"/>
        <v>28</v>
      </c>
      <c r="BP37" s="94">
        <f t="shared" si="38"/>
        <v>0</v>
      </c>
      <c r="BQ37" s="95">
        <f t="shared" si="39"/>
        <v>0</v>
      </c>
      <c r="BR37" s="100"/>
      <c r="BS37" s="99"/>
      <c r="BT37" s="78"/>
      <c r="BU37" s="93">
        <f t="shared" si="135"/>
        <v>28</v>
      </c>
      <c r="BV37" s="94">
        <f t="shared" si="41"/>
        <v>0</v>
      </c>
      <c r="BW37" s="95">
        <f t="shared" si="42"/>
        <v>0</v>
      </c>
      <c r="BX37" s="100"/>
      <c r="BY37" s="99"/>
      <c r="BZ37" s="78"/>
      <c r="CA37" s="93">
        <f t="shared" si="136"/>
        <v>28</v>
      </c>
      <c r="CB37" s="94">
        <f t="shared" si="44"/>
        <v>0</v>
      </c>
      <c r="CC37" s="95">
        <f t="shared" si="45"/>
        <v>0</v>
      </c>
      <c r="CD37" s="95"/>
      <c r="CE37" s="101"/>
      <c r="CF37" s="95"/>
      <c r="CG37" s="99"/>
      <c r="CH37" s="78"/>
      <c r="CI37" s="93">
        <f t="shared" si="137"/>
        <v>28</v>
      </c>
      <c r="CJ37" s="94">
        <f t="shared" si="47"/>
        <v>0</v>
      </c>
      <c r="CK37" s="95">
        <f t="shared" si="48"/>
        <v>0</v>
      </c>
      <c r="CL37" s="100"/>
      <c r="CM37" s="99"/>
      <c r="CN37" s="78"/>
      <c r="CO37" s="93">
        <f t="shared" si="138"/>
        <v>28</v>
      </c>
      <c r="CP37" s="94">
        <f t="shared" si="50"/>
        <v>0</v>
      </c>
      <c r="CQ37" s="95">
        <f t="shared" si="51"/>
        <v>0</v>
      </c>
      <c r="CR37" s="100"/>
      <c r="CS37" s="99"/>
      <c r="CT37" s="78"/>
      <c r="CU37" s="93">
        <f t="shared" si="139"/>
        <v>28</v>
      </c>
      <c r="CV37" s="94">
        <f t="shared" si="53"/>
        <v>0</v>
      </c>
      <c r="CW37" s="95">
        <f t="shared" si="54"/>
        <v>0</v>
      </c>
      <c r="CX37" s="100"/>
      <c r="CY37" s="99"/>
      <c r="CZ37" s="78"/>
      <c r="DA37" s="93">
        <f t="shared" si="140"/>
        <v>28</v>
      </c>
      <c r="DB37" s="94">
        <f t="shared" si="56"/>
        <v>0</v>
      </c>
      <c r="DC37" s="95">
        <f t="shared" si="57"/>
        <v>0</v>
      </c>
      <c r="DD37" s="100"/>
      <c r="DE37" s="99"/>
      <c r="DF37" s="78"/>
      <c r="DG37" s="93">
        <f t="shared" si="141"/>
        <v>28</v>
      </c>
      <c r="DH37" s="94">
        <f t="shared" si="59"/>
        <v>0</v>
      </c>
      <c r="DI37" s="95">
        <f t="shared" si="60"/>
        <v>0</v>
      </c>
      <c r="DJ37" s="100"/>
      <c r="DK37" s="99"/>
      <c r="DL37" s="78"/>
      <c r="DM37" s="93">
        <f t="shared" si="142"/>
        <v>28</v>
      </c>
      <c r="DN37" s="94">
        <f t="shared" si="62"/>
        <v>0</v>
      </c>
      <c r="DO37" s="95">
        <f t="shared" si="63"/>
        <v>0</v>
      </c>
      <c r="DP37" s="100"/>
      <c r="DQ37" s="99"/>
      <c r="DR37" s="78"/>
      <c r="DS37" s="93">
        <f t="shared" si="143"/>
        <v>28</v>
      </c>
      <c r="DT37" s="94">
        <f t="shared" si="65"/>
        <v>0</v>
      </c>
      <c r="DU37" s="95">
        <f t="shared" si="66"/>
        <v>0</v>
      </c>
      <c r="DV37" s="100"/>
      <c r="DW37" s="99"/>
      <c r="DX37" s="78"/>
      <c r="DY37" s="93">
        <f t="shared" si="144"/>
        <v>28</v>
      </c>
      <c r="DZ37" s="94">
        <f t="shared" si="68"/>
        <v>0</v>
      </c>
      <c r="EA37" s="95">
        <f t="shared" si="69"/>
        <v>0</v>
      </c>
      <c r="EB37" s="100"/>
      <c r="EC37" s="99"/>
      <c r="ED37" s="78"/>
      <c r="EE37" s="93">
        <f t="shared" si="145"/>
        <v>28</v>
      </c>
      <c r="EF37" s="94">
        <f t="shared" si="71"/>
        <v>0</v>
      </c>
      <c r="EG37" s="95">
        <f t="shared" si="72"/>
        <v>0</v>
      </c>
      <c r="EH37" s="100"/>
      <c r="EI37" s="95"/>
      <c r="EJ37" s="101"/>
      <c r="EK37" s="95"/>
      <c r="EL37" s="47" t="str">
        <f t="shared" ref="EL37:EL47" si="151">CONCATENATE(ES37,EU37,ET37,EU37,EV37)</f>
        <v>2/1/2010</v>
      </c>
      <c r="EM37" s="167">
        <f t="shared" si="146"/>
        <v>0</v>
      </c>
      <c r="EN37" s="93">
        <f t="shared" ref="EN37:EN47" si="152">IF((MONTH($A37)=1),31,IF((MONTH($A37)=2),28,IF((MONTH($A37)=3),31,IF((MONTH($A37)=4),30,IF((MONTH($A37)=5),31,IF((MONTH($A37)=6),30,IF((MONTH($A37)=7),31,IF((MONTH($A37)=8),31,IF((MONTH($A37)=9),30,IF((MONTH($A37)=10),31,IF((MONTH($A37)=11),30,IF((MONTH($A37)=12),31,0))))))))))))</f>
        <v>28</v>
      </c>
      <c r="EO37" s="94">
        <f t="shared" ref="EO37:EO47" si="153">DAY(EL37)</f>
        <v>1</v>
      </c>
      <c r="EP37" s="95">
        <f t="shared" si="147"/>
        <v>1</v>
      </c>
      <c r="EQ37" s="100"/>
      <c r="ES37" s="51">
        <f t="shared" si="10"/>
        <v>2</v>
      </c>
      <c r="ET37" s="165">
        <f>IF(ISNUMBER(SEARCH("*advance*",$EO$4)),1,IF(ISNUMBER(SEARCH("*arrears*",$EO$4)),(DAY(A37)),""))</f>
        <v>1</v>
      </c>
      <c r="EU37" s="164" t="s">
        <v>101</v>
      </c>
      <c r="EV37" s="166">
        <f t="shared" si="11"/>
        <v>2010</v>
      </c>
    </row>
    <row r="38" spans="1:152" s="102" customFormat="1">
      <c r="A38" s="179">
        <f>A37+31</f>
        <v>40268</v>
      </c>
      <c r="B38" s="180">
        <f t="shared" ref="B38:B47" si="154">C37</f>
        <v>0</v>
      </c>
      <c r="C38" s="79">
        <v>0</v>
      </c>
      <c r="D38" s="97"/>
      <c r="E38" s="81" t="e">
        <f t="shared" si="148"/>
        <v>#DIV/0!</v>
      </c>
      <c r="F38" s="119" t="e">
        <f t="shared" ref="F38:F47" si="155">SUM(1+E38)*F37</f>
        <v>#DIV/0!</v>
      </c>
      <c r="G38" s="98" t="e">
        <f t="shared" si="0"/>
        <v>#DIV/0!</v>
      </c>
      <c r="H38" s="82" t="e">
        <f t="shared" ref="H38:H47" si="156">SUM(1+E38)*H37</f>
        <v>#DIV/0!</v>
      </c>
      <c r="I38" s="84" t="e">
        <f t="shared" si="80"/>
        <v>#DIV/0!</v>
      </c>
      <c r="J38" s="88"/>
      <c r="K38" s="86">
        <f t="shared" si="121"/>
        <v>0</v>
      </c>
      <c r="L38" s="87">
        <f t="shared" si="122"/>
        <v>0</v>
      </c>
      <c r="M38" s="88" t="e">
        <f t="shared" si="123"/>
        <v>#DIV/0!</v>
      </c>
      <c r="N38" s="119" t="e">
        <f t="shared" ref="N38:N47" si="157">SUM(1+M38)*N37</f>
        <v>#DIV/0!</v>
      </c>
      <c r="O38" s="98" t="e">
        <f t="shared" si="124"/>
        <v>#DIV/0!</v>
      </c>
      <c r="P38" s="82" t="e">
        <f t="shared" ref="P38:P47" si="158">SUM(1+M38)*P37</f>
        <v>#DIV/0!</v>
      </c>
      <c r="Q38" s="84" t="e">
        <f t="shared" si="125"/>
        <v>#DIV/0!</v>
      </c>
      <c r="R38" s="88"/>
      <c r="S38" s="89" t="e">
        <f t="shared" si="126"/>
        <v>#DIV/0!</v>
      </c>
      <c r="T38" s="88"/>
      <c r="U38" s="90">
        <f t="shared" si="149"/>
        <v>0</v>
      </c>
      <c r="V38" s="91">
        <f t="shared" si="150"/>
        <v>0</v>
      </c>
      <c r="W38" s="99"/>
      <c r="X38" s="78"/>
      <c r="Y38" s="93">
        <f t="shared" si="127"/>
        <v>31</v>
      </c>
      <c r="Z38" s="94">
        <f t="shared" si="17"/>
        <v>0</v>
      </c>
      <c r="AA38" s="95">
        <f t="shared" si="18"/>
        <v>0</v>
      </c>
      <c r="AB38" s="100"/>
      <c r="AC38" s="99"/>
      <c r="AD38" s="78"/>
      <c r="AE38" s="93">
        <f t="shared" si="128"/>
        <v>31</v>
      </c>
      <c r="AF38" s="94">
        <f t="shared" si="20"/>
        <v>0</v>
      </c>
      <c r="AG38" s="95">
        <f t="shared" si="21"/>
        <v>0</v>
      </c>
      <c r="AH38" s="100"/>
      <c r="AI38" s="99"/>
      <c r="AJ38" s="78"/>
      <c r="AK38" s="93">
        <f t="shared" si="129"/>
        <v>31</v>
      </c>
      <c r="AL38" s="94">
        <f t="shared" si="23"/>
        <v>0</v>
      </c>
      <c r="AM38" s="95">
        <f t="shared" si="24"/>
        <v>0</v>
      </c>
      <c r="AN38" s="100"/>
      <c r="AO38" s="99"/>
      <c r="AP38" s="78"/>
      <c r="AQ38" s="93">
        <f t="shared" si="130"/>
        <v>31</v>
      </c>
      <c r="AR38" s="94">
        <f t="shared" si="26"/>
        <v>0</v>
      </c>
      <c r="AS38" s="95">
        <f t="shared" si="27"/>
        <v>0</v>
      </c>
      <c r="AT38" s="100"/>
      <c r="AU38" s="99"/>
      <c r="AV38" s="78"/>
      <c r="AW38" s="93">
        <f t="shared" si="131"/>
        <v>31</v>
      </c>
      <c r="AX38" s="94">
        <f t="shared" si="29"/>
        <v>0</v>
      </c>
      <c r="AY38" s="95">
        <f t="shared" si="30"/>
        <v>0</v>
      </c>
      <c r="AZ38" s="100"/>
      <c r="BA38" s="99"/>
      <c r="BB38" s="78"/>
      <c r="BC38" s="93">
        <f t="shared" si="132"/>
        <v>31</v>
      </c>
      <c r="BD38" s="94">
        <f t="shared" si="32"/>
        <v>0</v>
      </c>
      <c r="BE38" s="95">
        <f t="shared" si="33"/>
        <v>0</v>
      </c>
      <c r="BF38" s="100"/>
      <c r="BG38" s="99"/>
      <c r="BH38" s="78"/>
      <c r="BI38" s="93">
        <f t="shared" si="133"/>
        <v>31</v>
      </c>
      <c r="BJ38" s="94">
        <f t="shared" si="35"/>
        <v>0</v>
      </c>
      <c r="BK38" s="95">
        <f t="shared" si="36"/>
        <v>0</v>
      </c>
      <c r="BL38" s="100"/>
      <c r="BM38" s="99"/>
      <c r="BN38" s="78"/>
      <c r="BO38" s="93">
        <f t="shared" si="134"/>
        <v>31</v>
      </c>
      <c r="BP38" s="94">
        <f t="shared" si="38"/>
        <v>0</v>
      </c>
      <c r="BQ38" s="95">
        <f t="shared" si="39"/>
        <v>0</v>
      </c>
      <c r="BR38" s="100"/>
      <c r="BS38" s="99"/>
      <c r="BT38" s="78"/>
      <c r="BU38" s="93">
        <f t="shared" si="135"/>
        <v>31</v>
      </c>
      <c r="BV38" s="94">
        <f t="shared" si="41"/>
        <v>0</v>
      </c>
      <c r="BW38" s="95">
        <f t="shared" si="42"/>
        <v>0</v>
      </c>
      <c r="BX38" s="100"/>
      <c r="BY38" s="99"/>
      <c r="BZ38" s="78"/>
      <c r="CA38" s="93">
        <f t="shared" si="136"/>
        <v>31</v>
      </c>
      <c r="CB38" s="94">
        <f t="shared" si="44"/>
        <v>0</v>
      </c>
      <c r="CC38" s="95">
        <f t="shared" si="45"/>
        <v>0</v>
      </c>
      <c r="CD38" s="95"/>
      <c r="CE38" s="101"/>
      <c r="CF38" s="95"/>
      <c r="CG38" s="99"/>
      <c r="CH38" s="78"/>
      <c r="CI38" s="93">
        <f t="shared" si="137"/>
        <v>31</v>
      </c>
      <c r="CJ38" s="94">
        <f t="shared" si="47"/>
        <v>0</v>
      </c>
      <c r="CK38" s="95">
        <f t="shared" si="48"/>
        <v>0</v>
      </c>
      <c r="CL38" s="100"/>
      <c r="CM38" s="99"/>
      <c r="CN38" s="78"/>
      <c r="CO38" s="93">
        <f t="shared" si="138"/>
        <v>31</v>
      </c>
      <c r="CP38" s="94">
        <f t="shared" si="50"/>
        <v>0</v>
      </c>
      <c r="CQ38" s="95">
        <f t="shared" si="51"/>
        <v>0</v>
      </c>
      <c r="CR38" s="100"/>
      <c r="CS38" s="99"/>
      <c r="CT38" s="78"/>
      <c r="CU38" s="93">
        <f t="shared" si="139"/>
        <v>31</v>
      </c>
      <c r="CV38" s="94">
        <f t="shared" si="53"/>
        <v>0</v>
      </c>
      <c r="CW38" s="95">
        <f t="shared" si="54"/>
        <v>0</v>
      </c>
      <c r="CX38" s="100"/>
      <c r="CY38" s="99"/>
      <c r="CZ38" s="78"/>
      <c r="DA38" s="93">
        <f t="shared" si="140"/>
        <v>31</v>
      </c>
      <c r="DB38" s="94">
        <f t="shared" si="56"/>
        <v>0</v>
      </c>
      <c r="DC38" s="95">
        <f t="shared" si="57"/>
        <v>0</v>
      </c>
      <c r="DD38" s="100"/>
      <c r="DE38" s="99"/>
      <c r="DF38" s="78"/>
      <c r="DG38" s="93">
        <f t="shared" si="141"/>
        <v>31</v>
      </c>
      <c r="DH38" s="94">
        <f t="shared" si="59"/>
        <v>0</v>
      </c>
      <c r="DI38" s="95">
        <f t="shared" si="60"/>
        <v>0</v>
      </c>
      <c r="DJ38" s="100"/>
      <c r="DK38" s="99"/>
      <c r="DL38" s="78"/>
      <c r="DM38" s="93">
        <f t="shared" si="142"/>
        <v>31</v>
      </c>
      <c r="DN38" s="94">
        <f t="shared" si="62"/>
        <v>0</v>
      </c>
      <c r="DO38" s="95">
        <f t="shared" si="63"/>
        <v>0</v>
      </c>
      <c r="DP38" s="100"/>
      <c r="DQ38" s="99"/>
      <c r="DR38" s="78"/>
      <c r="DS38" s="93">
        <f t="shared" si="143"/>
        <v>31</v>
      </c>
      <c r="DT38" s="94">
        <f t="shared" si="65"/>
        <v>0</v>
      </c>
      <c r="DU38" s="95">
        <f t="shared" si="66"/>
        <v>0</v>
      </c>
      <c r="DV38" s="100"/>
      <c r="DW38" s="99"/>
      <c r="DX38" s="78"/>
      <c r="DY38" s="93">
        <f t="shared" si="144"/>
        <v>31</v>
      </c>
      <c r="DZ38" s="94">
        <f t="shared" si="68"/>
        <v>0</v>
      </c>
      <c r="EA38" s="95">
        <f t="shared" si="69"/>
        <v>0</v>
      </c>
      <c r="EB38" s="100"/>
      <c r="EC38" s="99"/>
      <c r="ED38" s="78"/>
      <c r="EE38" s="93">
        <f t="shared" si="145"/>
        <v>31</v>
      </c>
      <c r="EF38" s="94">
        <f t="shared" si="71"/>
        <v>0</v>
      </c>
      <c r="EG38" s="95">
        <f t="shared" si="72"/>
        <v>0</v>
      </c>
      <c r="EH38" s="100"/>
      <c r="EI38" s="95"/>
      <c r="EJ38" s="101"/>
      <c r="EK38" s="95"/>
      <c r="EL38" s="47" t="str">
        <f t="shared" si="151"/>
        <v>3/1/2010</v>
      </c>
      <c r="EM38" s="167">
        <f t="shared" si="146"/>
        <v>0</v>
      </c>
      <c r="EN38" s="93">
        <f t="shared" si="152"/>
        <v>31</v>
      </c>
      <c r="EO38" s="94">
        <f t="shared" si="153"/>
        <v>1</v>
      </c>
      <c r="EP38" s="95">
        <f t="shared" si="147"/>
        <v>1</v>
      </c>
      <c r="EQ38" s="100"/>
      <c r="ES38" s="51">
        <f t="shared" si="10"/>
        <v>3</v>
      </c>
      <c r="ET38" s="165">
        <f t="shared" ref="ET38:ET47" si="159">IF(ISNUMBER(SEARCH("*advance*",$EO$4)),1,IF(ISNUMBER(SEARCH("*arrears*",$EO$4)),(DAY(A38)),""))</f>
        <v>1</v>
      </c>
      <c r="EU38" s="164" t="s">
        <v>101</v>
      </c>
      <c r="EV38" s="166">
        <f t="shared" si="11"/>
        <v>2010</v>
      </c>
    </row>
    <row r="39" spans="1:152" s="51" customFormat="1">
      <c r="A39" s="179">
        <f>A38+30</f>
        <v>40298</v>
      </c>
      <c r="B39" s="180">
        <f t="shared" si="154"/>
        <v>0</v>
      </c>
      <c r="C39" s="79">
        <v>0</v>
      </c>
      <c r="D39" s="80"/>
      <c r="E39" s="81" t="e">
        <f t="shared" si="148"/>
        <v>#DIV/0!</v>
      </c>
      <c r="F39" s="120" t="e">
        <f t="shared" si="155"/>
        <v>#DIV/0!</v>
      </c>
      <c r="G39" s="83" t="e">
        <f t="shared" si="0"/>
        <v>#DIV/0!</v>
      </c>
      <c r="H39" s="103" t="e">
        <f t="shared" si="156"/>
        <v>#DIV/0!</v>
      </c>
      <c r="I39" s="104" t="e">
        <f t="shared" si="80"/>
        <v>#DIV/0!</v>
      </c>
      <c r="J39" s="85"/>
      <c r="K39" s="111">
        <f t="shared" si="121"/>
        <v>0</v>
      </c>
      <c r="L39" s="87">
        <f t="shared" si="122"/>
        <v>0</v>
      </c>
      <c r="M39" s="85" t="e">
        <f t="shared" si="123"/>
        <v>#DIV/0!</v>
      </c>
      <c r="N39" s="120" t="e">
        <f t="shared" si="157"/>
        <v>#DIV/0!</v>
      </c>
      <c r="O39" s="83" t="e">
        <f t="shared" si="124"/>
        <v>#DIV/0!</v>
      </c>
      <c r="P39" s="103" t="e">
        <f t="shared" si="158"/>
        <v>#DIV/0!</v>
      </c>
      <c r="Q39" s="104" t="e">
        <f t="shared" si="125"/>
        <v>#DIV/0!</v>
      </c>
      <c r="R39" s="85"/>
      <c r="S39" s="105" t="e">
        <f t="shared" si="126"/>
        <v>#DIV/0!</v>
      </c>
      <c r="T39" s="88"/>
      <c r="U39" s="90">
        <f t="shared" si="149"/>
        <v>0</v>
      </c>
      <c r="V39" s="91">
        <f t="shared" si="150"/>
        <v>0</v>
      </c>
      <c r="W39" s="99"/>
      <c r="X39" s="78"/>
      <c r="Y39" s="93">
        <f t="shared" si="127"/>
        <v>30</v>
      </c>
      <c r="Z39" s="94">
        <f t="shared" si="17"/>
        <v>0</v>
      </c>
      <c r="AA39" s="95">
        <f t="shared" si="18"/>
        <v>0</v>
      </c>
      <c r="AB39" s="100"/>
      <c r="AC39" s="99"/>
      <c r="AD39" s="78"/>
      <c r="AE39" s="93">
        <f t="shared" si="128"/>
        <v>30</v>
      </c>
      <c r="AF39" s="94">
        <f t="shared" si="20"/>
        <v>0</v>
      </c>
      <c r="AG39" s="95">
        <f t="shared" si="21"/>
        <v>0</v>
      </c>
      <c r="AH39" s="100"/>
      <c r="AI39" s="99"/>
      <c r="AJ39" s="78"/>
      <c r="AK39" s="93">
        <f t="shared" si="129"/>
        <v>30</v>
      </c>
      <c r="AL39" s="94">
        <f t="shared" si="23"/>
        <v>0</v>
      </c>
      <c r="AM39" s="95">
        <f t="shared" si="24"/>
        <v>0</v>
      </c>
      <c r="AN39" s="100"/>
      <c r="AO39" s="99"/>
      <c r="AP39" s="78"/>
      <c r="AQ39" s="93">
        <f t="shared" si="130"/>
        <v>30</v>
      </c>
      <c r="AR39" s="94">
        <f t="shared" si="26"/>
        <v>0</v>
      </c>
      <c r="AS39" s="95">
        <f t="shared" si="27"/>
        <v>0</v>
      </c>
      <c r="AT39" s="100"/>
      <c r="AU39" s="99"/>
      <c r="AV39" s="78"/>
      <c r="AW39" s="93">
        <f t="shared" si="131"/>
        <v>30</v>
      </c>
      <c r="AX39" s="94">
        <f t="shared" si="29"/>
        <v>0</v>
      </c>
      <c r="AY39" s="95">
        <f t="shared" si="30"/>
        <v>0</v>
      </c>
      <c r="AZ39" s="100"/>
      <c r="BA39" s="99"/>
      <c r="BB39" s="78"/>
      <c r="BC39" s="93">
        <f t="shared" si="132"/>
        <v>30</v>
      </c>
      <c r="BD39" s="94">
        <f t="shared" si="32"/>
        <v>0</v>
      </c>
      <c r="BE39" s="95">
        <f t="shared" si="33"/>
        <v>0</v>
      </c>
      <c r="BF39" s="100"/>
      <c r="BG39" s="99"/>
      <c r="BH39" s="78"/>
      <c r="BI39" s="93">
        <f t="shared" si="133"/>
        <v>30</v>
      </c>
      <c r="BJ39" s="94">
        <f t="shared" si="35"/>
        <v>0</v>
      </c>
      <c r="BK39" s="95">
        <f t="shared" si="36"/>
        <v>0</v>
      </c>
      <c r="BL39" s="100"/>
      <c r="BM39" s="99"/>
      <c r="BN39" s="78"/>
      <c r="BO39" s="93">
        <f t="shared" si="134"/>
        <v>30</v>
      </c>
      <c r="BP39" s="94">
        <f t="shared" si="38"/>
        <v>0</v>
      </c>
      <c r="BQ39" s="95">
        <f t="shared" si="39"/>
        <v>0</v>
      </c>
      <c r="BR39" s="100"/>
      <c r="BS39" s="99"/>
      <c r="BT39" s="78"/>
      <c r="BU39" s="93">
        <f t="shared" si="135"/>
        <v>30</v>
      </c>
      <c r="BV39" s="94">
        <f t="shared" si="41"/>
        <v>0</v>
      </c>
      <c r="BW39" s="95">
        <f t="shared" si="42"/>
        <v>0</v>
      </c>
      <c r="BX39" s="100"/>
      <c r="BY39" s="99"/>
      <c r="BZ39" s="78"/>
      <c r="CA39" s="93">
        <f t="shared" si="136"/>
        <v>30</v>
      </c>
      <c r="CB39" s="94">
        <f t="shared" si="44"/>
        <v>0</v>
      </c>
      <c r="CC39" s="95">
        <f t="shared" si="45"/>
        <v>0</v>
      </c>
      <c r="CD39" s="115"/>
      <c r="CE39" s="101"/>
      <c r="CF39" s="115"/>
      <c r="CG39" s="99"/>
      <c r="CH39" s="78"/>
      <c r="CI39" s="93">
        <f t="shared" si="137"/>
        <v>30</v>
      </c>
      <c r="CJ39" s="94">
        <f t="shared" si="47"/>
        <v>0</v>
      </c>
      <c r="CK39" s="95">
        <f t="shared" si="48"/>
        <v>0</v>
      </c>
      <c r="CL39" s="100"/>
      <c r="CM39" s="99"/>
      <c r="CN39" s="78"/>
      <c r="CO39" s="93">
        <f t="shared" si="138"/>
        <v>30</v>
      </c>
      <c r="CP39" s="94">
        <f t="shared" si="50"/>
        <v>0</v>
      </c>
      <c r="CQ39" s="95">
        <f t="shared" si="51"/>
        <v>0</v>
      </c>
      <c r="CR39" s="100"/>
      <c r="CS39" s="99"/>
      <c r="CT39" s="78"/>
      <c r="CU39" s="93">
        <f t="shared" si="139"/>
        <v>30</v>
      </c>
      <c r="CV39" s="94">
        <f t="shared" si="53"/>
        <v>0</v>
      </c>
      <c r="CW39" s="95">
        <f t="shared" si="54"/>
        <v>0</v>
      </c>
      <c r="CX39" s="100"/>
      <c r="CY39" s="99"/>
      <c r="CZ39" s="78"/>
      <c r="DA39" s="93">
        <f t="shared" si="140"/>
        <v>30</v>
      </c>
      <c r="DB39" s="94">
        <f t="shared" si="56"/>
        <v>0</v>
      </c>
      <c r="DC39" s="95">
        <f t="shared" si="57"/>
        <v>0</v>
      </c>
      <c r="DD39" s="100"/>
      <c r="DE39" s="99"/>
      <c r="DF39" s="78"/>
      <c r="DG39" s="93">
        <f t="shared" si="141"/>
        <v>30</v>
      </c>
      <c r="DH39" s="94">
        <f t="shared" si="59"/>
        <v>0</v>
      </c>
      <c r="DI39" s="95">
        <f t="shared" si="60"/>
        <v>0</v>
      </c>
      <c r="DJ39" s="100"/>
      <c r="DK39" s="99"/>
      <c r="DL39" s="78"/>
      <c r="DM39" s="93">
        <f t="shared" si="142"/>
        <v>30</v>
      </c>
      <c r="DN39" s="94">
        <f t="shared" si="62"/>
        <v>0</v>
      </c>
      <c r="DO39" s="95">
        <f t="shared" si="63"/>
        <v>0</v>
      </c>
      <c r="DP39" s="100"/>
      <c r="DQ39" s="99"/>
      <c r="DR39" s="78"/>
      <c r="DS39" s="93">
        <f t="shared" si="143"/>
        <v>30</v>
      </c>
      <c r="DT39" s="94">
        <f t="shared" si="65"/>
        <v>0</v>
      </c>
      <c r="DU39" s="95">
        <f t="shared" si="66"/>
        <v>0</v>
      </c>
      <c r="DV39" s="100"/>
      <c r="DW39" s="99"/>
      <c r="DX39" s="78"/>
      <c r="DY39" s="93">
        <f t="shared" si="144"/>
        <v>30</v>
      </c>
      <c r="DZ39" s="94">
        <f t="shared" si="68"/>
        <v>0</v>
      </c>
      <c r="EA39" s="95">
        <f t="shared" si="69"/>
        <v>0</v>
      </c>
      <c r="EB39" s="100"/>
      <c r="EC39" s="99"/>
      <c r="ED39" s="78"/>
      <c r="EE39" s="93">
        <f t="shared" si="145"/>
        <v>30</v>
      </c>
      <c r="EF39" s="94">
        <f t="shared" si="71"/>
        <v>0</v>
      </c>
      <c r="EG39" s="95">
        <f t="shared" si="72"/>
        <v>0</v>
      </c>
      <c r="EH39" s="100"/>
      <c r="EI39" s="115"/>
      <c r="EJ39" s="101"/>
      <c r="EK39" s="115"/>
      <c r="EL39" s="47" t="str">
        <f t="shared" si="151"/>
        <v>4/1/2010</v>
      </c>
      <c r="EM39" s="167">
        <f t="shared" si="146"/>
        <v>0</v>
      </c>
      <c r="EN39" s="93">
        <f t="shared" si="152"/>
        <v>30</v>
      </c>
      <c r="EO39" s="94">
        <f t="shared" si="153"/>
        <v>1</v>
      </c>
      <c r="EP39" s="95">
        <f t="shared" si="147"/>
        <v>1</v>
      </c>
      <c r="EQ39" s="100"/>
      <c r="ES39" s="51">
        <f t="shared" si="10"/>
        <v>4</v>
      </c>
      <c r="ET39" s="165">
        <f t="shared" si="159"/>
        <v>1</v>
      </c>
      <c r="EU39" s="164" t="s">
        <v>101</v>
      </c>
      <c r="EV39" s="166">
        <f t="shared" si="11"/>
        <v>2010</v>
      </c>
    </row>
    <row r="40" spans="1:152" s="51" customFormat="1">
      <c r="A40" s="179">
        <f>A39+31</f>
        <v>40329</v>
      </c>
      <c r="B40" s="180">
        <f t="shared" si="154"/>
        <v>0</v>
      </c>
      <c r="C40" s="79">
        <v>0</v>
      </c>
      <c r="D40" s="80"/>
      <c r="E40" s="81" t="e">
        <f t="shared" si="148"/>
        <v>#DIV/0!</v>
      </c>
      <c r="F40" s="120" t="e">
        <f t="shared" si="155"/>
        <v>#DIV/0!</v>
      </c>
      <c r="G40" s="83" t="e">
        <f t="shared" si="0"/>
        <v>#DIV/0!</v>
      </c>
      <c r="H40" s="103" t="e">
        <f t="shared" si="156"/>
        <v>#DIV/0!</v>
      </c>
      <c r="I40" s="104" t="e">
        <f t="shared" si="80"/>
        <v>#DIV/0!</v>
      </c>
      <c r="J40" s="85"/>
      <c r="K40" s="111">
        <f t="shared" si="121"/>
        <v>0</v>
      </c>
      <c r="L40" s="87">
        <f t="shared" si="122"/>
        <v>0</v>
      </c>
      <c r="M40" s="85" t="e">
        <f t="shared" si="123"/>
        <v>#DIV/0!</v>
      </c>
      <c r="N40" s="120" t="e">
        <f t="shared" si="157"/>
        <v>#DIV/0!</v>
      </c>
      <c r="O40" s="83" t="e">
        <f t="shared" si="124"/>
        <v>#DIV/0!</v>
      </c>
      <c r="P40" s="103" t="e">
        <f t="shared" si="158"/>
        <v>#DIV/0!</v>
      </c>
      <c r="Q40" s="104" t="e">
        <f t="shared" si="125"/>
        <v>#DIV/0!</v>
      </c>
      <c r="R40" s="85"/>
      <c r="S40" s="105" t="e">
        <f t="shared" si="126"/>
        <v>#DIV/0!</v>
      </c>
      <c r="T40" s="88"/>
      <c r="U40" s="90">
        <f t="shared" si="149"/>
        <v>0</v>
      </c>
      <c r="V40" s="91">
        <f t="shared" si="150"/>
        <v>0</v>
      </c>
      <c r="W40" s="99"/>
      <c r="X40" s="78"/>
      <c r="Y40" s="93">
        <f t="shared" si="127"/>
        <v>31</v>
      </c>
      <c r="Z40" s="94">
        <f t="shared" si="17"/>
        <v>0</v>
      </c>
      <c r="AA40" s="95">
        <f t="shared" si="18"/>
        <v>0</v>
      </c>
      <c r="AB40" s="100"/>
      <c r="AC40" s="99"/>
      <c r="AD40" s="78"/>
      <c r="AE40" s="93">
        <f t="shared" si="128"/>
        <v>31</v>
      </c>
      <c r="AF40" s="94">
        <f t="shared" si="20"/>
        <v>0</v>
      </c>
      <c r="AG40" s="95">
        <f t="shared" si="21"/>
        <v>0</v>
      </c>
      <c r="AH40" s="100"/>
      <c r="AI40" s="99"/>
      <c r="AJ40" s="78"/>
      <c r="AK40" s="93">
        <f t="shared" si="129"/>
        <v>31</v>
      </c>
      <c r="AL40" s="94">
        <f t="shared" si="23"/>
        <v>0</v>
      </c>
      <c r="AM40" s="95">
        <f t="shared" si="24"/>
        <v>0</v>
      </c>
      <c r="AN40" s="100"/>
      <c r="AO40" s="99"/>
      <c r="AP40" s="78"/>
      <c r="AQ40" s="93">
        <f t="shared" si="130"/>
        <v>31</v>
      </c>
      <c r="AR40" s="94">
        <f t="shared" si="26"/>
        <v>0</v>
      </c>
      <c r="AS40" s="95">
        <f t="shared" si="27"/>
        <v>0</v>
      </c>
      <c r="AT40" s="100"/>
      <c r="AU40" s="99"/>
      <c r="AV40" s="78"/>
      <c r="AW40" s="93">
        <f t="shared" si="131"/>
        <v>31</v>
      </c>
      <c r="AX40" s="94">
        <f t="shared" si="29"/>
        <v>0</v>
      </c>
      <c r="AY40" s="95">
        <f t="shared" si="30"/>
        <v>0</v>
      </c>
      <c r="AZ40" s="100"/>
      <c r="BA40" s="99"/>
      <c r="BB40" s="78"/>
      <c r="BC40" s="93">
        <f t="shared" si="132"/>
        <v>31</v>
      </c>
      <c r="BD40" s="94">
        <f t="shared" si="32"/>
        <v>0</v>
      </c>
      <c r="BE40" s="95">
        <f t="shared" si="33"/>
        <v>0</v>
      </c>
      <c r="BF40" s="100"/>
      <c r="BG40" s="99"/>
      <c r="BH40" s="78"/>
      <c r="BI40" s="93">
        <f t="shared" si="133"/>
        <v>31</v>
      </c>
      <c r="BJ40" s="94">
        <f t="shared" si="35"/>
        <v>0</v>
      </c>
      <c r="BK40" s="95">
        <f t="shared" si="36"/>
        <v>0</v>
      </c>
      <c r="BL40" s="100"/>
      <c r="BM40" s="99"/>
      <c r="BN40" s="78"/>
      <c r="BO40" s="93">
        <f t="shared" si="134"/>
        <v>31</v>
      </c>
      <c r="BP40" s="94">
        <f t="shared" si="38"/>
        <v>0</v>
      </c>
      <c r="BQ40" s="95">
        <f t="shared" si="39"/>
        <v>0</v>
      </c>
      <c r="BR40" s="100"/>
      <c r="BS40" s="99"/>
      <c r="BT40" s="78"/>
      <c r="BU40" s="93">
        <f t="shared" si="135"/>
        <v>31</v>
      </c>
      <c r="BV40" s="94">
        <f t="shared" si="41"/>
        <v>0</v>
      </c>
      <c r="BW40" s="95">
        <f t="shared" si="42"/>
        <v>0</v>
      </c>
      <c r="BX40" s="100"/>
      <c r="BY40" s="99"/>
      <c r="BZ40" s="78"/>
      <c r="CA40" s="93">
        <f t="shared" si="136"/>
        <v>31</v>
      </c>
      <c r="CB40" s="94">
        <f t="shared" si="44"/>
        <v>0</v>
      </c>
      <c r="CC40" s="95">
        <f t="shared" si="45"/>
        <v>0</v>
      </c>
      <c r="CD40" s="115"/>
      <c r="CE40" s="101"/>
      <c r="CF40" s="115"/>
      <c r="CG40" s="99"/>
      <c r="CH40" s="78"/>
      <c r="CI40" s="93">
        <f t="shared" si="137"/>
        <v>31</v>
      </c>
      <c r="CJ40" s="94">
        <f t="shared" si="47"/>
        <v>0</v>
      </c>
      <c r="CK40" s="95">
        <f t="shared" si="48"/>
        <v>0</v>
      </c>
      <c r="CL40" s="100"/>
      <c r="CM40" s="99"/>
      <c r="CN40" s="78"/>
      <c r="CO40" s="93">
        <f t="shared" si="138"/>
        <v>31</v>
      </c>
      <c r="CP40" s="94">
        <f t="shared" si="50"/>
        <v>0</v>
      </c>
      <c r="CQ40" s="95">
        <f t="shared" si="51"/>
        <v>0</v>
      </c>
      <c r="CR40" s="100"/>
      <c r="CS40" s="99"/>
      <c r="CT40" s="78"/>
      <c r="CU40" s="93">
        <f t="shared" si="139"/>
        <v>31</v>
      </c>
      <c r="CV40" s="94">
        <f t="shared" si="53"/>
        <v>0</v>
      </c>
      <c r="CW40" s="95">
        <f t="shared" si="54"/>
        <v>0</v>
      </c>
      <c r="CX40" s="100"/>
      <c r="CY40" s="99"/>
      <c r="CZ40" s="78"/>
      <c r="DA40" s="93">
        <f t="shared" si="140"/>
        <v>31</v>
      </c>
      <c r="DB40" s="94">
        <f t="shared" si="56"/>
        <v>0</v>
      </c>
      <c r="DC40" s="95">
        <f t="shared" si="57"/>
        <v>0</v>
      </c>
      <c r="DD40" s="100"/>
      <c r="DE40" s="99"/>
      <c r="DF40" s="78"/>
      <c r="DG40" s="93">
        <f t="shared" si="141"/>
        <v>31</v>
      </c>
      <c r="DH40" s="94">
        <f t="shared" si="59"/>
        <v>0</v>
      </c>
      <c r="DI40" s="95">
        <f t="shared" si="60"/>
        <v>0</v>
      </c>
      <c r="DJ40" s="100"/>
      <c r="DK40" s="99"/>
      <c r="DL40" s="78"/>
      <c r="DM40" s="93">
        <f t="shared" si="142"/>
        <v>31</v>
      </c>
      <c r="DN40" s="94">
        <f t="shared" si="62"/>
        <v>0</v>
      </c>
      <c r="DO40" s="95">
        <f t="shared" si="63"/>
        <v>0</v>
      </c>
      <c r="DP40" s="100"/>
      <c r="DQ40" s="99"/>
      <c r="DR40" s="78"/>
      <c r="DS40" s="93">
        <f t="shared" si="143"/>
        <v>31</v>
      </c>
      <c r="DT40" s="94">
        <f t="shared" si="65"/>
        <v>0</v>
      </c>
      <c r="DU40" s="95">
        <f t="shared" si="66"/>
        <v>0</v>
      </c>
      <c r="DV40" s="100"/>
      <c r="DW40" s="99"/>
      <c r="DX40" s="78"/>
      <c r="DY40" s="93">
        <f t="shared" si="144"/>
        <v>31</v>
      </c>
      <c r="DZ40" s="94">
        <f t="shared" si="68"/>
        <v>0</v>
      </c>
      <c r="EA40" s="95">
        <f t="shared" si="69"/>
        <v>0</v>
      </c>
      <c r="EB40" s="100"/>
      <c r="EC40" s="99"/>
      <c r="ED40" s="78"/>
      <c r="EE40" s="93">
        <f t="shared" si="145"/>
        <v>31</v>
      </c>
      <c r="EF40" s="94">
        <f t="shared" si="71"/>
        <v>0</v>
      </c>
      <c r="EG40" s="95">
        <f t="shared" si="72"/>
        <v>0</v>
      </c>
      <c r="EH40" s="100"/>
      <c r="EI40" s="115"/>
      <c r="EJ40" s="101"/>
      <c r="EK40" s="115"/>
      <c r="EL40" s="47" t="str">
        <f t="shared" si="151"/>
        <v>5/1/2010</v>
      </c>
      <c r="EM40" s="167">
        <f t="shared" si="146"/>
        <v>0</v>
      </c>
      <c r="EN40" s="93">
        <f t="shared" si="152"/>
        <v>31</v>
      </c>
      <c r="EO40" s="94">
        <f t="shared" si="153"/>
        <v>1</v>
      </c>
      <c r="EP40" s="95">
        <f t="shared" si="147"/>
        <v>1</v>
      </c>
      <c r="EQ40" s="100"/>
      <c r="ES40" s="51">
        <f t="shared" si="10"/>
        <v>5</v>
      </c>
      <c r="ET40" s="165">
        <f t="shared" si="159"/>
        <v>1</v>
      </c>
      <c r="EU40" s="164" t="s">
        <v>101</v>
      </c>
      <c r="EV40" s="166">
        <f t="shared" si="11"/>
        <v>2010</v>
      </c>
    </row>
    <row r="41" spans="1:152" s="51" customFormat="1">
      <c r="A41" s="179">
        <f>A40+30</f>
        <v>40359</v>
      </c>
      <c r="B41" s="180">
        <f t="shared" si="154"/>
        <v>0</v>
      </c>
      <c r="C41" s="79">
        <v>0</v>
      </c>
      <c r="D41" s="80"/>
      <c r="E41" s="81" t="e">
        <f t="shared" si="148"/>
        <v>#DIV/0!</v>
      </c>
      <c r="F41" s="120" t="e">
        <f t="shared" si="155"/>
        <v>#DIV/0!</v>
      </c>
      <c r="G41" s="83" t="e">
        <f t="shared" si="0"/>
        <v>#DIV/0!</v>
      </c>
      <c r="H41" s="103" t="e">
        <f t="shared" si="156"/>
        <v>#DIV/0!</v>
      </c>
      <c r="I41" s="104" t="e">
        <f t="shared" si="80"/>
        <v>#DIV/0!</v>
      </c>
      <c r="J41" s="85"/>
      <c r="K41" s="111">
        <f t="shared" si="121"/>
        <v>0</v>
      </c>
      <c r="L41" s="87">
        <f t="shared" si="122"/>
        <v>0</v>
      </c>
      <c r="M41" s="85" t="e">
        <f t="shared" si="123"/>
        <v>#DIV/0!</v>
      </c>
      <c r="N41" s="120" t="e">
        <f t="shared" si="157"/>
        <v>#DIV/0!</v>
      </c>
      <c r="O41" s="83" t="e">
        <f t="shared" si="124"/>
        <v>#DIV/0!</v>
      </c>
      <c r="P41" s="103" t="e">
        <f t="shared" si="158"/>
        <v>#DIV/0!</v>
      </c>
      <c r="Q41" s="104" t="e">
        <f t="shared" si="125"/>
        <v>#DIV/0!</v>
      </c>
      <c r="R41" s="85"/>
      <c r="S41" s="105" t="e">
        <f t="shared" si="126"/>
        <v>#DIV/0!</v>
      </c>
      <c r="T41" s="88"/>
      <c r="U41" s="90">
        <f t="shared" si="149"/>
        <v>0</v>
      </c>
      <c r="V41" s="91">
        <f t="shared" si="150"/>
        <v>0</v>
      </c>
      <c r="W41" s="99"/>
      <c r="X41" s="78"/>
      <c r="Y41" s="93">
        <f t="shared" si="127"/>
        <v>30</v>
      </c>
      <c r="Z41" s="94">
        <f t="shared" si="17"/>
        <v>0</v>
      </c>
      <c r="AA41" s="95">
        <f t="shared" si="18"/>
        <v>0</v>
      </c>
      <c r="AB41" s="100"/>
      <c r="AC41" s="99"/>
      <c r="AD41" s="78"/>
      <c r="AE41" s="93">
        <f t="shared" si="128"/>
        <v>30</v>
      </c>
      <c r="AF41" s="94">
        <f t="shared" si="20"/>
        <v>0</v>
      </c>
      <c r="AG41" s="95">
        <f t="shared" si="21"/>
        <v>0</v>
      </c>
      <c r="AH41" s="100"/>
      <c r="AI41" s="99"/>
      <c r="AJ41" s="78"/>
      <c r="AK41" s="93">
        <f t="shared" si="129"/>
        <v>30</v>
      </c>
      <c r="AL41" s="94">
        <f t="shared" si="23"/>
        <v>0</v>
      </c>
      <c r="AM41" s="95">
        <f t="shared" si="24"/>
        <v>0</v>
      </c>
      <c r="AN41" s="100"/>
      <c r="AO41" s="99"/>
      <c r="AP41" s="78"/>
      <c r="AQ41" s="93">
        <f t="shared" si="130"/>
        <v>30</v>
      </c>
      <c r="AR41" s="94">
        <f t="shared" si="26"/>
        <v>0</v>
      </c>
      <c r="AS41" s="95">
        <f t="shared" si="27"/>
        <v>0</v>
      </c>
      <c r="AT41" s="100"/>
      <c r="AU41" s="99"/>
      <c r="AV41" s="78"/>
      <c r="AW41" s="93">
        <f t="shared" si="131"/>
        <v>30</v>
      </c>
      <c r="AX41" s="94">
        <f t="shared" si="29"/>
        <v>0</v>
      </c>
      <c r="AY41" s="95">
        <f t="shared" si="30"/>
        <v>0</v>
      </c>
      <c r="AZ41" s="100"/>
      <c r="BA41" s="99"/>
      <c r="BB41" s="78"/>
      <c r="BC41" s="93">
        <f t="shared" si="132"/>
        <v>30</v>
      </c>
      <c r="BD41" s="94">
        <f t="shared" si="32"/>
        <v>0</v>
      </c>
      <c r="BE41" s="95">
        <f t="shared" si="33"/>
        <v>0</v>
      </c>
      <c r="BF41" s="100"/>
      <c r="BG41" s="99"/>
      <c r="BH41" s="78"/>
      <c r="BI41" s="93">
        <f t="shared" si="133"/>
        <v>30</v>
      </c>
      <c r="BJ41" s="94">
        <f t="shared" si="35"/>
        <v>0</v>
      </c>
      <c r="BK41" s="95">
        <f t="shared" si="36"/>
        <v>0</v>
      </c>
      <c r="BL41" s="100"/>
      <c r="BM41" s="99"/>
      <c r="BN41" s="78"/>
      <c r="BO41" s="93">
        <f t="shared" si="134"/>
        <v>30</v>
      </c>
      <c r="BP41" s="94">
        <f t="shared" si="38"/>
        <v>0</v>
      </c>
      <c r="BQ41" s="95">
        <f t="shared" si="39"/>
        <v>0</v>
      </c>
      <c r="BR41" s="100"/>
      <c r="BS41" s="99"/>
      <c r="BT41" s="78"/>
      <c r="BU41" s="93">
        <f t="shared" si="135"/>
        <v>30</v>
      </c>
      <c r="BV41" s="94">
        <f t="shared" si="41"/>
        <v>0</v>
      </c>
      <c r="BW41" s="95">
        <f t="shared" si="42"/>
        <v>0</v>
      </c>
      <c r="BX41" s="100"/>
      <c r="BY41" s="99"/>
      <c r="BZ41" s="78"/>
      <c r="CA41" s="93">
        <f t="shared" si="136"/>
        <v>30</v>
      </c>
      <c r="CB41" s="94">
        <f t="shared" si="44"/>
        <v>0</v>
      </c>
      <c r="CC41" s="95">
        <f t="shared" si="45"/>
        <v>0</v>
      </c>
      <c r="CD41" s="115"/>
      <c r="CE41" s="101"/>
      <c r="CF41" s="115"/>
      <c r="CG41" s="99"/>
      <c r="CH41" s="78"/>
      <c r="CI41" s="93">
        <f t="shared" si="137"/>
        <v>30</v>
      </c>
      <c r="CJ41" s="94">
        <f t="shared" si="47"/>
        <v>0</v>
      </c>
      <c r="CK41" s="95">
        <f t="shared" si="48"/>
        <v>0</v>
      </c>
      <c r="CL41" s="100"/>
      <c r="CM41" s="99"/>
      <c r="CN41" s="78"/>
      <c r="CO41" s="93">
        <f t="shared" si="138"/>
        <v>30</v>
      </c>
      <c r="CP41" s="94">
        <f t="shared" si="50"/>
        <v>0</v>
      </c>
      <c r="CQ41" s="95">
        <f t="shared" si="51"/>
        <v>0</v>
      </c>
      <c r="CR41" s="100"/>
      <c r="CS41" s="99"/>
      <c r="CT41" s="78"/>
      <c r="CU41" s="93">
        <f t="shared" si="139"/>
        <v>30</v>
      </c>
      <c r="CV41" s="94">
        <f t="shared" si="53"/>
        <v>0</v>
      </c>
      <c r="CW41" s="95">
        <f t="shared" si="54"/>
        <v>0</v>
      </c>
      <c r="CX41" s="100"/>
      <c r="CY41" s="99"/>
      <c r="CZ41" s="78"/>
      <c r="DA41" s="93">
        <f t="shared" si="140"/>
        <v>30</v>
      </c>
      <c r="DB41" s="94">
        <f t="shared" si="56"/>
        <v>0</v>
      </c>
      <c r="DC41" s="95">
        <f t="shared" si="57"/>
        <v>0</v>
      </c>
      <c r="DD41" s="100"/>
      <c r="DE41" s="99"/>
      <c r="DF41" s="78"/>
      <c r="DG41" s="93">
        <f t="shared" si="141"/>
        <v>30</v>
      </c>
      <c r="DH41" s="94">
        <f t="shared" si="59"/>
        <v>0</v>
      </c>
      <c r="DI41" s="95">
        <f t="shared" si="60"/>
        <v>0</v>
      </c>
      <c r="DJ41" s="100"/>
      <c r="DK41" s="99"/>
      <c r="DL41" s="78"/>
      <c r="DM41" s="93">
        <f t="shared" si="142"/>
        <v>30</v>
      </c>
      <c r="DN41" s="94">
        <f t="shared" si="62"/>
        <v>0</v>
      </c>
      <c r="DO41" s="95">
        <f t="shared" si="63"/>
        <v>0</v>
      </c>
      <c r="DP41" s="100"/>
      <c r="DQ41" s="99"/>
      <c r="DR41" s="78"/>
      <c r="DS41" s="93">
        <f t="shared" si="143"/>
        <v>30</v>
      </c>
      <c r="DT41" s="94">
        <f t="shared" si="65"/>
        <v>0</v>
      </c>
      <c r="DU41" s="95">
        <f t="shared" si="66"/>
        <v>0</v>
      </c>
      <c r="DV41" s="100"/>
      <c r="DW41" s="99"/>
      <c r="DX41" s="78"/>
      <c r="DY41" s="93">
        <f t="shared" si="144"/>
        <v>30</v>
      </c>
      <c r="DZ41" s="94">
        <f t="shared" si="68"/>
        <v>0</v>
      </c>
      <c r="EA41" s="95">
        <f t="shared" si="69"/>
        <v>0</v>
      </c>
      <c r="EB41" s="100"/>
      <c r="EC41" s="99"/>
      <c r="ED41" s="78"/>
      <c r="EE41" s="93">
        <f t="shared" si="145"/>
        <v>30</v>
      </c>
      <c r="EF41" s="94">
        <f t="shared" si="71"/>
        <v>0</v>
      </c>
      <c r="EG41" s="95">
        <f t="shared" si="72"/>
        <v>0</v>
      </c>
      <c r="EH41" s="100"/>
      <c r="EI41" s="115"/>
      <c r="EJ41" s="101"/>
      <c r="EK41" s="115"/>
      <c r="EL41" s="47" t="str">
        <f t="shared" si="151"/>
        <v>6/1/2010</v>
      </c>
      <c r="EM41" s="167">
        <f t="shared" si="146"/>
        <v>0</v>
      </c>
      <c r="EN41" s="93">
        <f t="shared" si="152"/>
        <v>30</v>
      </c>
      <c r="EO41" s="94">
        <f t="shared" si="153"/>
        <v>1</v>
      </c>
      <c r="EP41" s="95">
        <f t="shared" si="147"/>
        <v>1</v>
      </c>
      <c r="EQ41" s="100"/>
      <c r="ES41" s="51">
        <f t="shared" si="10"/>
        <v>6</v>
      </c>
      <c r="ET41" s="165">
        <f t="shared" si="159"/>
        <v>1</v>
      </c>
      <c r="EU41" s="164" t="s">
        <v>101</v>
      </c>
      <c r="EV41" s="166">
        <f t="shared" si="11"/>
        <v>2010</v>
      </c>
    </row>
    <row r="42" spans="1:152" s="102" customFormat="1">
      <c r="A42" s="179">
        <f>A41+31</f>
        <v>40390</v>
      </c>
      <c r="B42" s="180">
        <f t="shared" si="154"/>
        <v>0</v>
      </c>
      <c r="C42" s="79">
        <v>0</v>
      </c>
      <c r="D42" s="97"/>
      <c r="E42" s="81" t="e">
        <f t="shared" si="148"/>
        <v>#DIV/0!</v>
      </c>
      <c r="F42" s="119" t="e">
        <f t="shared" si="155"/>
        <v>#DIV/0!</v>
      </c>
      <c r="G42" s="98" t="e">
        <f t="shared" si="0"/>
        <v>#DIV/0!</v>
      </c>
      <c r="H42" s="82" t="e">
        <f t="shared" si="156"/>
        <v>#DIV/0!</v>
      </c>
      <c r="I42" s="84" t="e">
        <f t="shared" si="80"/>
        <v>#DIV/0!</v>
      </c>
      <c r="J42" s="88"/>
      <c r="K42" s="86">
        <f t="shared" si="121"/>
        <v>0</v>
      </c>
      <c r="L42" s="87">
        <f t="shared" si="122"/>
        <v>0</v>
      </c>
      <c r="M42" s="88" t="e">
        <f t="shared" si="123"/>
        <v>#DIV/0!</v>
      </c>
      <c r="N42" s="119" t="e">
        <f t="shared" si="157"/>
        <v>#DIV/0!</v>
      </c>
      <c r="O42" s="98" t="e">
        <f t="shared" si="124"/>
        <v>#DIV/0!</v>
      </c>
      <c r="P42" s="82" t="e">
        <f t="shared" si="158"/>
        <v>#DIV/0!</v>
      </c>
      <c r="Q42" s="84" t="e">
        <f t="shared" si="125"/>
        <v>#DIV/0!</v>
      </c>
      <c r="R42" s="88"/>
      <c r="S42" s="89" t="e">
        <f t="shared" si="126"/>
        <v>#DIV/0!</v>
      </c>
      <c r="T42" s="88"/>
      <c r="U42" s="90">
        <f t="shared" si="149"/>
        <v>0</v>
      </c>
      <c r="V42" s="91">
        <f t="shared" si="150"/>
        <v>0</v>
      </c>
      <c r="W42" s="99"/>
      <c r="X42" s="78"/>
      <c r="Y42" s="93">
        <f t="shared" si="127"/>
        <v>31</v>
      </c>
      <c r="Z42" s="94">
        <f t="shared" si="17"/>
        <v>0</v>
      </c>
      <c r="AA42" s="95">
        <f t="shared" si="18"/>
        <v>0</v>
      </c>
      <c r="AB42" s="100"/>
      <c r="AC42" s="99"/>
      <c r="AD42" s="78"/>
      <c r="AE42" s="93">
        <f t="shared" si="128"/>
        <v>31</v>
      </c>
      <c r="AF42" s="94">
        <f t="shared" si="20"/>
        <v>0</v>
      </c>
      <c r="AG42" s="95">
        <f t="shared" si="21"/>
        <v>0</v>
      </c>
      <c r="AH42" s="100"/>
      <c r="AI42" s="99"/>
      <c r="AJ42" s="78"/>
      <c r="AK42" s="93">
        <f t="shared" si="129"/>
        <v>31</v>
      </c>
      <c r="AL42" s="94">
        <f t="shared" si="23"/>
        <v>0</v>
      </c>
      <c r="AM42" s="95">
        <f t="shared" si="24"/>
        <v>0</v>
      </c>
      <c r="AN42" s="100"/>
      <c r="AO42" s="99"/>
      <c r="AP42" s="78"/>
      <c r="AQ42" s="93">
        <f t="shared" si="130"/>
        <v>31</v>
      </c>
      <c r="AR42" s="94">
        <f t="shared" si="26"/>
        <v>0</v>
      </c>
      <c r="AS42" s="95">
        <f t="shared" si="27"/>
        <v>0</v>
      </c>
      <c r="AT42" s="100"/>
      <c r="AU42" s="99"/>
      <c r="AV42" s="78"/>
      <c r="AW42" s="93">
        <f t="shared" si="131"/>
        <v>31</v>
      </c>
      <c r="AX42" s="94">
        <f t="shared" si="29"/>
        <v>0</v>
      </c>
      <c r="AY42" s="95">
        <f t="shared" si="30"/>
        <v>0</v>
      </c>
      <c r="AZ42" s="100"/>
      <c r="BA42" s="99"/>
      <c r="BB42" s="78"/>
      <c r="BC42" s="93">
        <f t="shared" si="132"/>
        <v>31</v>
      </c>
      <c r="BD42" s="94">
        <f t="shared" si="32"/>
        <v>0</v>
      </c>
      <c r="BE42" s="95">
        <f t="shared" si="33"/>
        <v>0</v>
      </c>
      <c r="BF42" s="100"/>
      <c r="BG42" s="99"/>
      <c r="BH42" s="78"/>
      <c r="BI42" s="93">
        <f t="shared" si="133"/>
        <v>31</v>
      </c>
      <c r="BJ42" s="94">
        <f t="shared" si="35"/>
        <v>0</v>
      </c>
      <c r="BK42" s="95">
        <f t="shared" si="36"/>
        <v>0</v>
      </c>
      <c r="BL42" s="100"/>
      <c r="BM42" s="99"/>
      <c r="BN42" s="78"/>
      <c r="BO42" s="93">
        <f t="shared" si="134"/>
        <v>31</v>
      </c>
      <c r="BP42" s="94">
        <f t="shared" si="38"/>
        <v>0</v>
      </c>
      <c r="BQ42" s="95">
        <f t="shared" si="39"/>
        <v>0</v>
      </c>
      <c r="BR42" s="100"/>
      <c r="BS42" s="99"/>
      <c r="BT42" s="78"/>
      <c r="BU42" s="93">
        <f t="shared" si="135"/>
        <v>31</v>
      </c>
      <c r="BV42" s="94">
        <f t="shared" si="41"/>
        <v>0</v>
      </c>
      <c r="BW42" s="95">
        <f t="shared" si="42"/>
        <v>0</v>
      </c>
      <c r="BX42" s="100"/>
      <c r="BY42" s="99"/>
      <c r="BZ42" s="78"/>
      <c r="CA42" s="93">
        <f t="shared" si="136"/>
        <v>31</v>
      </c>
      <c r="CB42" s="94">
        <f t="shared" si="44"/>
        <v>0</v>
      </c>
      <c r="CC42" s="95">
        <f t="shared" si="45"/>
        <v>0</v>
      </c>
      <c r="CD42" s="95"/>
      <c r="CE42" s="101"/>
      <c r="CF42" s="95"/>
      <c r="CG42" s="99"/>
      <c r="CH42" s="78"/>
      <c r="CI42" s="93">
        <f t="shared" si="137"/>
        <v>31</v>
      </c>
      <c r="CJ42" s="94">
        <f t="shared" si="47"/>
        <v>0</v>
      </c>
      <c r="CK42" s="95">
        <f t="shared" si="48"/>
        <v>0</v>
      </c>
      <c r="CL42" s="100"/>
      <c r="CM42" s="99"/>
      <c r="CN42" s="78"/>
      <c r="CO42" s="93">
        <f t="shared" si="138"/>
        <v>31</v>
      </c>
      <c r="CP42" s="94">
        <f t="shared" si="50"/>
        <v>0</v>
      </c>
      <c r="CQ42" s="95">
        <f t="shared" si="51"/>
        <v>0</v>
      </c>
      <c r="CR42" s="100"/>
      <c r="CS42" s="99"/>
      <c r="CT42" s="78"/>
      <c r="CU42" s="93">
        <f t="shared" si="139"/>
        <v>31</v>
      </c>
      <c r="CV42" s="94">
        <f t="shared" si="53"/>
        <v>0</v>
      </c>
      <c r="CW42" s="95">
        <f t="shared" si="54"/>
        <v>0</v>
      </c>
      <c r="CX42" s="100"/>
      <c r="CY42" s="99"/>
      <c r="CZ42" s="78"/>
      <c r="DA42" s="93">
        <f t="shared" si="140"/>
        <v>31</v>
      </c>
      <c r="DB42" s="94">
        <f t="shared" si="56"/>
        <v>0</v>
      </c>
      <c r="DC42" s="95">
        <f t="shared" si="57"/>
        <v>0</v>
      </c>
      <c r="DD42" s="100"/>
      <c r="DE42" s="99"/>
      <c r="DF42" s="78"/>
      <c r="DG42" s="93">
        <f t="shared" si="141"/>
        <v>31</v>
      </c>
      <c r="DH42" s="94">
        <f t="shared" si="59"/>
        <v>0</v>
      </c>
      <c r="DI42" s="95">
        <f t="shared" si="60"/>
        <v>0</v>
      </c>
      <c r="DJ42" s="100"/>
      <c r="DK42" s="99"/>
      <c r="DL42" s="78"/>
      <c r="DM42" s="93">
        <f t="shared" si="142"/>
        <v>31</v>
      </c>
      <c r="DN42" s="94">
        <f t="shared" si="62"/>
        <v>0</v>
      </c>
      <c r="DO42" s="95">
        <f t="shared" si="63"/>
        <v>0</v>
      </c>
      <c r="DP42" s="100"/>
      <c r="DQ42" s="99"/>
      <c r="DR42" s="78"/>
      <c r="DS42" s="93">
        <f t="shared" si="143"/>
        <v>31</v>
      </c>
      <c r="DT42" s="94">
        <f t="shared" si="65"/>
        <v>0</v>
      </c>
      <c r="DU42" s="95">
        <f t="shared" si="66"/>
        <v>0</v>
      </c>
      <c r="DV42" s="100"/>
      <c r="DW42" s="99"/>
      <c r="DX42" s="78"/>
      <c r="DY42" s="93">
        <f t="shared" si="144"/>
        <v>31</v>
      </c>
      <c r="DZ42" s="94">
        <f t="shared" si="68"/>
        <v>0</v>
      </c>
      <c r="EA42" s="95">
        <f t="shared" si="69"/>
        <v>0</v>
      </c>
      <c r="EB42" s="100"/>
      <c r="EC42" s="99"/>
      <c r="ED42" s="78"/>
      <c r="EE42" s="93">
        <f t="shared" si="145"/>
        <v>31</v>
      </c>
      <c r="EF42" s="94">
        <f t="shared" si="71"/>
        <v>0</v>
      </c>
      <c r="EG42" s="95">
        <f t="shared" si="72"/>
        <v>0</v>
      </c>
      <c r="EH42" s="100"/>
      <c r="EI42" s="95"/>
      <c r="EJ42" s="101"/>
      <c r="EK42" s="95"/>
      <c r="EL42" s="47" t="str">
        <f t="shared" si="151"/>
        <v>7/1/2010</v>
      </c>
      <c r="EM42" s="167">
        <f t="shared" si="146"/>
        <v>0</v>
      </c>
      <c r="EN42" s="93">
        <f t="shared" si="152"/>
        <v>31</v>
      </c>
      <c r="EO42" s="94">
        <f t="shared" si="153"/>
        <v>1</v>
      </c>
      <c r="EP42" s="95">
        <f t="shared" si="147"/>
        <v>1</v>
      </c>
      <c r="EQ42" s="100"/>
      <c r="ES42" s="51">
        <f t="shared" si="10"/>
        <v>7</v>
      </c>
      <c r="ET42" s="165">
        <f t="shared" si="159"/>
        <v>1</v>
      </c>
      <c r="EU42" s="164" t="s">
        <v>101</v>
      </c>
      <c r="EV42" s="166">
        <f t="shared" si="11"/>
        <v>2010</v>
      </c>
    </row>
    <row r="43" spans="1:152" s="102" customFormat="1">
      <c r="A43" s="179">
        <f>A42+31</f>
        <v>40421</v>
      </c>
      <c r="B43" s="180">
        <f t="shared" si="154"/>
        <v>0</v>
      </c>
      <c r="C43" s="79">
        <v>0</v>
      </c>
      <c r="D43" s="97"/>
      <c r="E43" s="81" t="e">
        <f t="shared" si="148"/>
        <v>#DIV/0!</v>
      </c>
      <c r="F43" s="119" t="e">
        <f t="shared" si="155"/>
        <v>#DIV/0!</v>
      </c>
      <c r="G43" s="98" t="e">
        <f t="shared" si="0"/>
        <v>#DIV/0!</v>
      </c>
      <c r="H43" s="82" t="e">
        <f t="shared" si="156"/>
        <v>#DIV/0!</v>
      </c>
      <c r="I43" s="84" t="e">
        <f t="shared" si="80"/>
        <v>#DIV/0!</v>
      </c>
      <c r="J43" s="88"/>
      <c r="K43" s="86">
        <f t="shared" si="121"/>
        <v>0</v>
      </c>
      <c r="L43" s="87">
        <f t="shared" si="122"/>
        <v>0</v>
      </c>
      <c r="M43" s="88" t="e">
        <f t="shared" si="123"/>
        <v>#DIV/0!</v>
      </c>
      <c r="N43" s="119" t="e">
        <f t="shared" si="157"/>
        <v>#DIV/0!</v>
      </c>
      <c r="O43" s="98" t="e">
        <f t="shared" si="124"/>
        <v>#DIV/0!</v>
      </c>
      <c r="P43" s="82" t="e">
        <f t="shared" si="158"/>
        <v>#DIV/0!</v>
      </c>
      <c r="Q43" s="84" t="e">
        <f t="shared" si="125"/>
        <v>#DIV/0!</v>
      </c>
      <c r="R43" s="88"/>
      <c r="S43" s="89" t="e">
        <f t="shared" si="126"/>
        <v>#DIV/0!</v>
      </c>
      <c r="T43" s="88"/>
      <c r="U43" s="90">
        <f t="shared" si="149"/>
        <v>0</v>
      </c>
      <c r="V43" s="91">
        <f t="shared" si="150"/>
        <v>0</v>
      </c>
      <c r="W43" s="99"/>
      <c r="X43" s="78"/>
      <c r="Y43" s="93">
        <f t="shared" si="127"/>
        <v>31</v>
      </c>
      <c r="Z43" s="94">
        <f t="shared" si="17"/>
        <v>0</v>
      </c>
      <c r="AA43" s="95">
        <f t="shared" si="18"/>
        <v>0</v>
      </c>
      <c r="AB43" s="100"/>
      <c r="AC43" s="99"/>
      <c r="AD43" s="78"/>
      <c r="AE43" s="93">
        <f t="shared" si="128"/>
        <v>31</v>
      </c>
      <c r="AF43" s="94">
        <f t="shared" si="20"/>
        <v>0</v>
      </c>
      <c r="AG43" s="95">
        <f t="shared" si="21"/>
        <v>0</v>
      </c>
      <c r="AH43" s="100"/>
      <c r="AI43" s="99"/>
      <c r="AJ43" s="78"/>
      <c r="AK43" s="93">
        <f t="shared" si="129"/>
        <v>31</v>
      </c>
      <c r="AL43" s="94">
        <f t="shared" si="23"/>
        <v>0</v>
      </c>
      <c r="AM43" s="95">
        <f t="shared" si="24"/>
        <v>0</v>
      </c>
      <c r="AN43" s="100"/>
      <c r="AO43" s="99"/>
      <c r="AP43" s="78"/>
      <c r="AQ43" s="93">
        <f t="shared" si="130"/>
        <v>31</v>
      </c>
      <c r="AR43" s="94">
        <f t="shared" si="26"/>
        <v>0</v>
      </c>
      <c r="AS43" s="95">
        <f t="shared" si="27"/>
        <v>0</v>
      </c>
      <c r="AT43" s="100"/>
      <c r="AU43" s="99"/>
      <c r="AV43" s="78"/>
      <c r="AW43" s="93">
        <f t="shared" si="131"/>
        <v>31</v>
      </c>
      <c r="AX43" s="94">
        <f t="shared" si="29"/>
        <v>0</v>
      </c>
      <c r="AY43" s="95">
        <f t="shared" si="30"/>
        <v>0</v>
      </c>
      <c r="AZ43" s="100"/>
      <c r="BA43" s="99"/>
      <c r="BB43" s="78"/>
      <c r="BC43" s="93">
        <f t="shared" si="132"/>
        <v>31</v>
      </c>
      <c r="BD43" s="94">
        <f t="shared" si="32"/>
        <v>0</v>
      </c>
      <c r="BE43" s="95">
        <f t="shared" si="33"/>
        <v>0</v>
      </c>
      <c r="BF43" s="100"/>
      <c r="BG43" s="99"/>
      <c r="BH43" s="78"/>
      <c r="BI43" s="93">
        <f t="shared" si="133"/>
        <v>31</v>
      </c>
      <c r="BJ43" s="94">
        <f t="shared" si="35"/>
        <v>0</v>
      </c>
      <c r="BK43" s="95">
        <f t="shared" si="36"/>
        <v>0</v>
      </c>
      <c r="BL43" s="100"/>
      <c r="BM43" s="99"/>
      <c r="BN43" s="78"/>
      <c r="BO43" s="93">
        <f t="shared" si="134"/>
        <v>31</v>
      </c>
      <c r="BP43" s="94">
        <f t="shared" si="38"/>
        <v>0</v>
      </c>
      <c r="BQ43" s="95">
        <f t="shared" si="39"/>
        <v>0</v>
      </c>
      <c r="BR43" s="100"/>
      <c r="BS43" s="99"/>
      <c r="BT43" s="78"/>
      <c r="BU43" s="93">
        <f t="shared" si="135"/>
        <v>31</v>
      </c>
      <c r="BV43" s="94">
        <f t="shared" si="41"/>
        <v>0</v>
      </c>
      <c r="BW43" s="95">
        <f t="shared" si="42"/>
        <v>0</v>
      </c>
      <c r="BX43" s="100"/>
      <c r="BY43" s="99"/>
      <c r="BZ43" s="78"/>
      <c r="CA43" s="93">
        <f t="shared" si="136"/>
        <v>31</v>
      </c>
      <c r="CB43" s="94">
        <f t="shared" si="44"/>
        <v>0</v>
      </c>
      <c r="CC43" s="95">
        <f t="shared" si="45"/>
        <v>0</v>
      </c>
      <c r="CD43" s="95"/>
      <c r="CE43" s="101"/>
      <c r="CF43" s="95"/>
      <c r="CG43" s="99"/>
      <c r="CH43" s="78"/>
      <c r="CI43" s="93">
        <f t="shared" si="137"/>
        <v>31</v>
      </c>
      <c r="CJ43" s="94">
        <f t="shared" si="47"/>
        <v>0</v>
      </c>
      <c r="CK43" s="95">
        <f t="shared" si="48"/>
        <v>0</v>
      </c>
      <c r="CL43" s="100"/>
      <c r="CM43" s="99"/>
      <c r="CN43" s="78"/>
      <c r="CO43" s="93">
        <f t="shared" si="138"/>
        <v>31</v>
      </c>
      <c r="CP43" s="94">
        <f t="shared" si="50"/>
        <v>0</v>
      </c>
      <c r="CQ43" s="95">
        <f t="shared" si="51"/>
        <v>0</v>
      </c>
      <c r="CR43" s="100"/>
      <c r="CS43" s="99"/>
      <c r="CT43" s="78"/>
      <c r="CU43" s="93">
        <f t="shared" si="139"/>
        <v>31</v>
      </c>
      <c r="CV43" s="94">
        <f t="shared" si="53"/>
        <v>0</v>
      </c>
      <c r="CW43" s="95">
        <f t="shared" si="54"/>
        <v>0</v>
      </c>
      <c r="CX43" s="100"/>
      <c r="CY43" s="99"/>
      <c r="CZ43" s="78"/>
      <c r="DA43" s="93">
        <f t="shared" si="140"/>
        <v>31</v>
      </c>
      <c r="DB43" s="94">
        <f t="shared" si="56"/>
        <v>0</v>
      </c>
      <c r="DC43" s="95">
        <f t="shared" si="57"/>
        <v>0</v>
      </c>
      <c r="DD43" s="100"/>
      <c r="DE43" s="99"/>
      <c r="DF43" s="78"/>
      <c r="DG43" s="93">
        <f t="shared" si="141"/>
        <v>31</v>
      </c>
      <c r="DH43" s="94">
        <f t="shared" si="59"/>
        <v>0</v>
      </c>
      <c r="DI43" s="95">
        <f t="shared" si="60"/>
        <v>0</v>
      </c>
      <c r="DJ43" s="100"/>
      <c r="DK43" s="99"/>
      <c r="DL43" s="78"/>
      <c r="DM43" s="93">
        <f t="shared" si="142"/>
        <v>31</v>
      </c>
      <c r="DN43" s="94">
        <f t="shared" si="62"/>
        <v>0</v>
      </c>
      <c r="DO43" s="95">
        <f t="shared" si="63"/>
        <v>0</v>
      </c>
      <c r="DP43" s="100"/>
      <c r="DQ43" s="99"/>
      <c r="DR43" s="78"/>
      <c r="DS43" s="93">
        <f t="shared" si="143"/>
        <v>31</v>
      </c>
      <c r="DT43" s="94">
        <f t="shared" si="65"/>
        <v>0</v>
      </c>
      <c r="DU43" s="95">
        <f t="shared" si="66"/>
        <v>0</v>
      </c>
      <c r="DV43" s="100"/>
      <c r="DW43" s="99"/>
      <c r="DX43" s="78"/>
      <c r="DY43" s="93">
        <f t="shared" si="144"/>
        <v>31</v>
      </c>
      <c r="DZ43" s="94">
        <f t="shared" si="68"/>
        <v>0</v>
      </c>
      <c r="EA43" s="95">
        <f t="shared" si="69"/>
        <v>0</v>
      </c>
      <c r="EB43" s="100"/>
      <c r="EC43" s="99"/>
      <c r="ED43" s="78"/>
      <c r="EE43" s="93">
        <f t="shared" si="145"/>
        <v>31</v>
      </c>
      <c r="EF43" s="94">
        <f t="shared" si="71"/>
        <v>0</v>
      </c>
      <c r="EG43" s="95">
        <f t="shared" si="72"/>
        <v>0</v>
      </c>
      <c r="EH43" s="100"/>
      <c r="EI43" s="95"/>
      <c r="EJ43" s="101"/>
      <c r="EK43" s="95"/>
      <c r="EL43" s="47" t="str">
        <f t="shared" si="151"/>
        <v>8/1/2010</v>
      </c>
      <c r="EM43" s="167">
        <f t="shared" si="146"/>
        <v>0</v>
      </c>
      <c r="EN43" s="93">
        <f t="shared" si="152"/>
        <v>31</v>
      </c>
      <c r="EO43" s="94">
        <f t="shared" si="153"/>
        <v>1</v>
      </c>
      <c r="EP43" s="95">
        <f t="shared" si="147"/>
        <v>1</v>
      </c>
      <c r="EQ43" s="100"/>
      <c r="ES43" s="51">
        <f t="shared" si="10"/>
        <v>8</v>
      </c>
      <c r="ET43" s="165">
        <f t="shared" si="159"/>
        <v>1</v>
      </c>
      <c r="EU43" s="164" t="s">
        <v>101</v>
      </c>
      <c r="EV43" s="166">
        <f t="shared" si="11"/>
        <v>2010</v>
      </c>
    </row>
    <row r="44" spans="1:152" s="51" customFormat="1">
      <c r="A44" s="179">
        <f>A43+30</f>
        <v>40451</v>
      </c>
      <c r="B44" s="180">
        <f t="shared" si="154"/>
        <v>0</v>
      </c>
      <c r="C44" s="79">
        <v>0</v>
      </c>
      <c r="D44" s="80"/>
      <c r="E44" s="81" t="e">
        <f t="shared" si="148"/>
        <v>#DIV/0!</v>
      </c>
      <c r="F44" s="120" t="e">
        <f t="shared" si="155"/>
        <v>#DIV/0!</v>
      </c>
      <c r="G44" s="83" t="e">
        <f t="shared" si="0"/>
        <v>#DIV/0!</v>
      </c>
      <c r="H44" s="103" t="e">
        <f t="shared" si="156"/>
        <v>#DIV/0!</v>
      </c>
      <c r="I44" s="104" t="e">
        <f t="shared" si="80"/>
        <v>#DIV/0!</v>
      </c>
      <c r="J44" s="85"/>
      <c r="K44" s="111">
        <f t="shared" si="121"/>
        <v>0</v>
      </c>
      <c r="L44" s="87">
        <f t="shared" si="122"/>
        <v>0</v>
      </c>
      <c r="M44" s="85" t="e">
        <f t="shared" si="123"/>
        <v>#DIV/0!</v>
      </c>
      <c r="N44" s="120" t="e">
        <f t="shared" si="157"/>
        <v>#DIV/0!</v>
      </c>
      <c r="O44" s="83" t="e">
        <f t="shared" si="124"/>
        <v>#DIV/0!</v>
      </c>
      <c r="P44" s="103" t="e">
        <f t="shared" si="158"/>
        <v>#DIV/0!</v>
      </c>
      <c r="Q44" s="104" t="e">
        <f t="shared" si="125"/>
        <v>#DIV/0!</v>
      </c>
      <c r="R44" s="85"/>
      <c r="S44" s="105" t="e">
        <f t="shared" si="126"/>
        <v>#DIV/0!</v>
      </c>
      <c r="T44" s="88"/>
      <c r="U44" s="90">
        <f t="shared" si="149"/>
        <v>0</v>
      </c>
      <c r="V44" s="91">
        <f t="shared" si="150"/>
        <v>0</v>
      </c>
      <c r="W44" s="99"/>
      <c r="X44" s="78"/>
      <c r="Y44" s="93">
        <f t="shared" si="127"/>
        <v>30</v>
      </c>
      <c r="Z44" s="94">
        <f t="shared" si="17"/>
        <v>0</v>
      </c>
      <c r="AA44" s="95">
        <f t="shared" si="18"/>
        <v>0</v>
      </c>
      <c r="AB44" s="100"/>
      <c r="AC44" s="99"/>
      <c r="AD44" s="78"/>
      <c r="AE44" s="93">
        <f t="shared" si="128"/>
        <v>30</v>
      </c>
      <c r="AF44" s="94">
        <f t="shared" si="20"/>
        <v>0</v>
      </c>
      <c r="AG44" s="95">
        <f t="shared" si="21"/>
        <v>0</v>
      </c>
      <c r="AH44" s="100"/>
      <c r="AI44" s="99"/>
      <c r="AJ44" s="78"/>
      <c r="AK44" s="93">
        <f t="shared" si="129"/>
        <v>30</v>
      </c>
      <c r="AL44" s="94">
        <f t="shared" si="23"/>
        <v>0</v>
      </c>
      <c r="AM44" s="95">
        <f t="shared" si="24"/>
        <v>0</v>
      </c>
      <c r="AN44" s="100"/>
      <c r="AO44" s="99"/>
      <c r="AP44" s="78"/>
      <c r="AQ44" s="93">
        <f t="shared" si="130"/>
        <v>30</v>
      </c>
      <c r="AR44" s="94">
        <f t="shared" si="26"/>
        <v>0</v>
      </c>
      <c r="AS44" s="95">
        <f t="shared" si="27"/>
        <v>0</v>
      </c>
      <c r="AT44" s="100"/>
      <c r="AU44" s="99"/>
      <c r="AV44" s="78"/>
      <c r="AW44" s="93">
        <f t="shared" si="131"/>
        <v>30</v>
      </c>
      <c r="AX44" s="94">
        <f t="shared" si="29"/>
        <v>0</v>
      </c>
      <c r="AY44" s="95">
        <f t="shared" si="30"/>
        <v>0</v>
      </c>
      <c r="AZ44" s="100"/>
      <c r="BA44" s="99"/>
      <c r="BB44" s="78"/>
      <c r="BC44" s="93">
        <f t="shared" si="132"/>
        <v>30</v>
      </c>
      <c r="BD44" s="94">
        <f t="shared" si="32"/>
        <v>0</v>
      </c>
      <c r="BE44" s="95">
        <f t="shared" si="33"/>
        <v>0</v>
      </c>
      <c r="BF44" s="100"/>
      <c r="BG44" s="99"/>
      <c r="BH44" s="78"/>
      <c r="BI44" s="93">
        <f t="shared" si="133"/>
        <v>30</v>
      </c>
      <c r="BJ44" s="94">
        <f t="shared" si="35"/>
        <v>0</v>
      </c>
      <c r="BK44" s="95">
        <f t="shared" si="36"/>
        <v>0</v>
      </c>
      <c r="BL44" s="100"/>
      <c r="BM44" s="99"/>
      <c r="BN44" s="78"/>
      <c r="BO44" s="93">
        <f t="shared" si="134"/>
        <v>30</v>
      </c>
      <c r="BP44" s="94">
        <f t="shared" si="38"/>
        <v>0</v>
      </c>
      <c r="BQ44" s="95">
        <f t="shared" si="39"/>
        <v>0</v>
      </c>
      <c r="BR44" s="100"/>
      <c r="BS44" s="99"/>
      <c r="BT44" s="78"/>
      <c r="BU44" s="93">
        <f t="shared" si="135"/>
        <v>30</v>
      </c>
      <c r="BV44" s="94">
        <f t="shared" si="41"/>
        <v>0</v>
      </c>
      <c r="BW44" s="95">
        <f t="shared" si="42"/>
        <v>0</v>
      </c>
      <c r="BX44" s="100"/>
      <c r="BY44" s="99"/>
      <c r="BZ44" s="78"/>
      <c r="CA44" s="93">
        <f t="shared" si="136"/>
        <v>30</v>
      </c>
      <c r="CB44" s="94">
        <f t="shared" si="44"/>
        <v>0</v>
      </c>
      <c r="CC44" s="95">
        <f t="shared" si="45"/>
        <v>0</v>
      </c>
      <c r="CD44" s="115"/>
      <c r="CE44" s="101"/>
      <c r="CF44" s="115"/>
      <c r="CG44" s="99"/>
      <c r="CH44" s="78"/>
      <c r="CI44" s="93">
        <f t="shared" si="137"/>
        <v>30</v>
      </c>
      <c r="CJ44" s="94">
        <f t="shared" si="47"/>
        <v>0</v>
      </c>
      <c r="CK44" s="95">
        <f t="shared" si="48"/>
        <v>0</v>
      </c>
      <c r="CL44" s="100"/>
      <c r="CM44" s="99"/>
      <c r="CN44" s="78"/>
      <c r="CO44" s="93">
        <f t="shared" si="138"/>
        <v>30</v>
      </c>
      <c r="CP44" s="94">
        <f t="shared" si="50"/>
        <v>0</v>
      </c>
      <c r="CQ44" s="95">
        <f t="shared" si="51"/>
        <v>0</v>
      </c>
      <c r="CR44" s="100"/>
      <c r="CS44" s="99"/>
      <c r="CT44" s="78"/>
      <c r="CU44" s="93">
        <f t="shared" si="139"/>
        <v>30</v>
      </c>
      <c r="CV44" s="94">
        <f t="shared" si="53"/>
        <v>0</v>
      </c>
      <c r="CW44" s="95">
        <f t="shared" si="54"/>
        <v>0</v>
      </c>
      <c r="CX44" s="100"/>
      <c r="CY44" s="99"/>
      <c r="CZ44" s="78"/>
      <c r="DA44" s="93">
        <f t="shared" si="140"/>
        <v>30</v>
      </c>
      <c r="DB44" s="94">
        <f t="shared" si="56"/>
        <v>0</v>
      </c>
      <c r="DC44" s="95">
        <f t="shared" si="57"/>
        <v>0</v>
      </c>
      <c r="DD44" s="100"/>
      <c r="DE44" s="99"/>
      <c r="DF44" s="78"/>
      <c r="DG44" s="93">
        <f t="shared" si="141"/>
        <v>30</v>
      </c>
      <c r="DH44" s="94">
        <f t="shared" si="59"/>
        <v>0</v>
      </c>
      <c r="DI44" s="95">
        <f t="shared" si="60"/>
        <v>0</v>
      </c>
      <c r="DJ44" s="100"/>
      <c r="DK44" s="99"/>
      <c r="DL44" s="78"/>
      <c r="DM44" s="93">
        <f t="shared" si="142"/>
        <v>30</v>
      </c>
      <c r="DN44" s="94">
        <f t="shared" si="62"/>
        <v>0</v>
      </c>
      <c r="DO44" s="95">
        <f t="shared" si="63"/>
        <v>0</v>
      </c>
      <c r="DP44" s="100"/>
      <c r="DQ44" s="99"/>
      <c r="DR44" s="78"/>
      <c r="DS44" s="93">
        <f t="shared" si="143"/>
        <v>30</v>
      </c>
      <c r="DT44" s="94">
        <f t="shared" si="65"/>
        <v>0</v>
      </c>
      <c r="DU44" s="95">
        <f t="shared" si="66"/>
        <v>0</v>
      </c>
      <c r="DV44" s="100"/>
      <c r="DW44" s="99"/>
      <c r="DX44" s="78"/>
      <c r="DY44" s="93">
        <f t="shared" si="144"/>
        <v>30</v>
      </c>
      <c r="DZ44" s="94">
        <f t="shared" si="68"/>
        <v>0</v>
      </c>
      <c r="EA44" s="95">
        <f t="shared" si="69"/>
        <v>0</v>
      </c>
      <c r="EB44" s="100"/>
      <c r="EC44" s="99"/>
      <c r="ED44" s="78"/>
      <c r="EE44" s="93">
        <f t="shared" si="145"/>
        <v>30</v>
      </c>
      <c r="EF44" s="94">
        <f t="shared" si="71"/>
        <v>0</v>
      </c>
      <c r="EG44" s="95">
        <f t="shared" si="72"/>
        <v>0</v>
      </c>
      <c r="EH44" s="100"/>
      <c r="EI44" s="115"/>
      <c r="EJ44" s="101"/>
      <c r="EK44" s="115"/>
      <c r="EL44" s="47" t="str">
        <f t="shared" si="151"/>
        <v>9/1/2010</v>
      </c>
      <c r="EM44" s="167">
        <f t="shared" si="146"/>
        <v>0</v>
      </c>
      <c r="EN44" s="93">
        <f t="shared" si="152"/>
        <v>30</v>
      </c>
      <c r="EO44" s="94">
        <f t="shared" si="153"/>
        <v>1</v>
      </c>
      <c r="EP44" s="95">
        <f t="shared" si="147"/>
        <v>1</v>
      </c>
      <c r="EQ44" s="100"/>
      <c r="ES44" s="51">
        <f t="shared" si="10"/>
        <v>9</v>
      </c>
      <c r="ET44" s="165">
        <f t="shared" si="159"/>
        <v>1</v>
      </c>
      <c r="EU44" s="164" t="s">
        <v>101</v>
      </c>
      <c r="EV44" s="166">
        <f t="shared" si="11"/>
        <v>2010</v>
      </c>
    </row>
    <row r="45" spans="1:152" s="51" customFormat="1">
      <c r="A45" s="179">
        <f>A44+31</f>
        <v>40482</v>
      </c>
      <c r="B45" s="180">
        <f t="shared" si="154"/>
        <v>0</v>
      </c>
      <c r="C45" s="79">
        <v>0</v>
      </c>
      <c r="D45" s="80"/>
      <c r="E45" s="81" t="e">
        <f t="shared" si="148"/>
        <v>#DIV/0!</v>
      </c>
      <c r="F45" s="120" t="e">
        <f t="shared" si="155"/>
        <v>#DIV/0!</v>
      </c>
      <c r="G45" s="83" t="e">
        <f t="shared" si="0"/>
        <v>#DIV/0!</v>
      </c>
      <c r="H45" s="103" t="e">
        <f t="shared" si="156"/>
        <v>#DIV/0!</v>
      </c>
      <c r="I45" s="104" t="e">
        <f t="shared" si="80"/>
        <v>#DIV/0!</v>
      </c>
      <c r="J45" s="85"/>
      <c r="K45" s="111">
        <f t="shared" si="121"/>
        <v>0</v>
      </c>
      <c r="L45" s="87">
        <f t="shared" si="122"/>
        <v>0</v>
      </c>
      <c r="M45" s="85" t="e">
        <f t="shared" si="123"/>
        <v>#DIV/0!</v>
      </c>
      <c r="N45" s="120" t="e">
        <f t="shared" si="157"/>
        <v>#DIV/0!</v>
      </c>
      <c r="O45" s="83" t="e">
        <f t="shared" si="124"/>
        <v>#DIV/0!</v>
      </c>
      <c r="P45" s="103" t="e">
        <f t="shared" si="158"/>
        <v>#DIV/0!</v>
      </c>
      <c r="Q45" s="104" t="e">
        <f t="shared" si="125"/>
        <v>#DIV/0!</v>
      </c>
      <c r="R45" s="85"/>
      <c r="S45" s="105" t="e">
        <f t="shared" si="126"/>
        <v>#DIV/0!</v>
      </c>
      <c r="T45" s="88"/>
      <c r="U45" s="90">
        <f t="shared" si="149"/>
        <v>0</v>
      </c>
      <c r="V45" s="91">
        <f t="shared" si="150"/>
        <v>0</v>
      </c>
      <c r="W45" s="99"/>
      <c r="X45" s="78"/>
      <c r="Y45" s="93">
        <f t="shared" si="127"/>
        <v>31</v>
      </c>
      <c r="Z45" s="94">
        <f t="shared" si="17"/>
        <v>0</v>
      </c>
      <c r="AA45" s="95">
        <f t="shared" si="18"/>
        <v>0</v>
      </c>
      <c r="AB45" s="100"/>
      <c r="AC45" s="99"/>
      <c r="AD45" s="78"/>
      <c r="AE45" s="93">
        <f t="shared" si="128"/>
        <v>31</v>
      </c>
      <c r="AF45" s="94">
        <f t="shared" si="20"/>
        <v>0</v>
      </c>
      <c r="AG45" s="95">
        <f t="shared" si="21"/>
        <v>0</v>
      </c>
      <c r="AH45" s="100"/>
      <c r="AI45" s="99"/>
      <c r="AJ45" s="78"/>
      <c r="AK45" s="93">
        <f t="shared" si="129"/>
        <v>31</v>
      </c>
      <c r="AL45" s="94">
        <f t="shared" si="23"/>
        <v>0</v>
      </c>
      <c r="AM45" s="95">
        <f t="shared" si="24"/>
        <v>0</v>
      </c>
      <c r="AN45" s="100"/>
      <c r="AO45" s="99"/>
      <c r="AP45" s="78"/>
      <c r="AQ45" s="93">
        <f t="shared" si="130"/>
        <v>31</v>
      </c>
      <c r="AR45" s="94">
        <f t="shared" si="26"/>
        <v>0</v>
      </c>
      <c r="AS45" s="95">
        <f t="shared" si="27"/>
        <v>0</v>
      </c>
      <c r="AT45" s="100"/>
      <c r="AU45" s="99"/>
      <c r="AV45" s="78"/>
      <c r="AW45" s="93">
        <f t="shared" si="131"/>
        <v>31</v>
      </c>
      <c r="AX45" s="94">
        <f t="shared" si="29"/>
        <v>0</v>
      </c>
      <c r="AY45" s="95">
        <f t="shared" si="30"/>
        <v>0</v>
      </c>
      <c r="AZ45" s="100"/>
      <c r="BA45" s="99"/>
      <c r="BB45" s="78"/>
      <c r="BC45" s="93">
        <f t="shared" si="132"/>
        <v>31</v>
      </c>
      <c r="BD45" s="94">
        <f t="shared" si="32"/>
        <v>0</v>
      </c>
      <c r="BE45" s="95">
        <f t="shared" si="33"/>
        <v>0</v>
      </c>
      <c r="BF45" s="100"/>
      <c r="BG45" s="99"/>
      <c r="BH45" s="78"/>
      <c r="BI45" s="93">
        <f t="shared" si="133"/>
        <v>31</v>
      </c>
      <c r="BJ45" s="94">
        <f t="shared" si="35"/>
        <v>0</v>
      </c>
      <c r="BK45" s="95">
        <f t="shared" si="36"/>
        <v>0</v>
      </c>
      <c r="BL45" s="100"/>
      <c r="BM45" s="99"/>
      <c r="BN45" s="78"/>
      <c r="BO45" s="93">
        <f t="shared" si="134"/>
        <v>31</v>
      </c>
      <c r="BP45" s="94">
        <f t="shared" si="38"/>
        <v>0</v>
      </c>
      <c r="BQ45" s="95">
        <f t="shared" si="39"/>
        <v>0</v>
      </c>
      <c r="BR45" s="100"/>
      <c r="BS45" s="99"/>
      <c r="BT45" s="78"/>
      <c r="BU45" s="93">
        <f t="shared" si="135"/>
        <v>31</v>
      </c>
      <c r="BV45" s="94">
        <f t="shared" si="41"/>
        <v>0</v>
      </c>
      <c r="BW45" s="95">
        <f t="shared" si="42"/>
        <v>0</v>
      </c>
      <c r="BX45" s="100"/>
      <c r="BY45" s="99"/>
      <c r="BZ45" s="78"/>
      <c r="CA45" s="93">
        <f t="shared" si="136"/>
        <v>31</v>
      </c>
      <c r="CB45" s="94">
        <f t="shared" si="44"/>
        <v>0</v>
      </c>
      <c r="CC45" s="95">
        <f t="shared" si="45"/>
        <v>0</v>
      </c>
      <c r="CD45" s="115"/>
      <c r="CE45" s="101"/>
      <c r="CF45" s="115"/>
      <c r="CG45" s="99"/>
      <c r="CH45" s="78"/>
      <c r="CI45" s="93">
        <f t="shared" si="137"/>
        <v>31</v>
      </c>
      <c r="CJ45" s="94">
        <f t="shared" si="47"/>
        <v>0</v>
      </c>
      <c r="CK45" s="95">
        <f t="shared" si="48"/>
        <v>0</v>
      </c>
      <c r="CL45" s="100"/>
      <c r="CM45" s="99"/>
      <c r="CN45" s="78"/>
      <c r="CO45" s="93">
        <f t="shared" si="138"/>
        <v>31</v>
      </c>
      <c r="CP45" s="94">
        <f t="shared" si="50"/>
        <v>0</v>
      </c>
      <c r="CQ45" s="95">
        <f t="shared" si="51"/>
        <v>0</v>
      </c>
      <c r="CR45" s="100"/>
      <c r="CS45" s="99"/>
      <c r="CT45" s="78"/>
      <c r="CU45" s="93">
        <f t="shared" si="139"/>
        <v>31</v>
      </c>
      <c r="CV45" s="94">
        <f t="shared" si="53"/>
        <v>0</v>
      </c>
      <c r="CW45" s="95">
        <f t="shared" si="54"/>
        <v>0</v>
      </c>
      <c r="CX45" s="100"/>
      <c r="CY45" s="99"/>
      <c r="CZ45" s="78"/>
      <c r="DA45" s="93">
        <f t="shared" si="140"/>
        <v>31</v>
      </c>
      <c r="DB45" s="94">
        <f t="shared" si="56"/>
        <v>0</v>
      </c>
      <c r="DC45" s="95">
        <f t="shared" si="57"/>
        <v>0</v>
      </c>
      <c r="DD45" s="100"/>
      <c r="DE45" s="99"/>
      <c r="DF45" s="78"/>
      <c r="DG45" s="93">
        <f t="shared" si="141"/>
        <v>31</v>
      </c>
      <c r="DH45" s="94">
        <f t="shared" si="59"/>
        <v>0</v>
      </c>
      <c r="DI45" s="95">
        <f t="shared" si="60"/>
        <v>0</v>
      </c>
      <c r="DJ45" s="100"/>
      <c r="DK45" s="99"/>
      <c r="DL45" s="78"/>
      <c r="DM45" s="93">
        <f t="shared" si="142"/>
        <v>31</v>
      </c>
      <c r="DN45" s="94">
        <f t="shared" si="62"/>
        <v>0</v>
      </c>
      <c r="DO45" s="95">
        <f t="shared" si="63"/>
        <v>0</v>
      </c>
      <c r="DP45" s="100"/>
      <c r="DQ45" s="99"/>
      <c r="DR45" s="78"/>
      <c r="DS45" s="93">
        <f t="shared" si="143"/>
        <v>31</v>
      </c>
      <c r="DT45" s="94">
        <f t="shared" si="65"/>
        <v>0</v>
      </c>
      <c r="DU45" s="95">
        <f t="shared" si="66"/>
        <v>0</v>
      </c>
      <c r="DV45" s="100"/>
      <c r="DW45" s="99"/>
      <c r="DX45" s="78"/>
      <c r="DY45" s="93">
        <f t="shared" si="144"/>
        <v>31</v>
      </c>
      <c r="DZ45" s="94">
        <f t="shared" si="68"/>
        <v>0</v>
      </c>
      <c r="EA45" s="95">
        <f t="shared" si="69"/>
        <v>0</v>
      </c>
      <c r="EB45" s="100"/>
      <c r="EC45" s="99"/>
      <c r="ED45" s="78"/>
      <c r="EE45" s="93">
        <f t="shared" si="145"/>
        <v>31</v>
      </c>
      <c r="EF45" s="94">
        <f t="shared" si="71"/>
        <v>0</v>
      </c>
      <c r="EG45" s="95">
        <f t="shared" si="72"/>
        <v>0</v>
      </c>
      <c r="EH45" s="100"/>
      <c r="EI45" s="115"/>
      <c r="EJ45" s="101"/>
      <c r="EK45" s="115"/>
      <c r="EL45" s="47" t="str">
        <f t="shared" si="151"/>
        <v>10/1/2010</v>
      </c>
      <c r="EM45" s="167">
        <f t="shared" si="146"/>
        <v>0</v>
      </c>
      <c r="EN45" s="93">
        <f t="shared" si="152"/>
        <v>31</v>
      </c>
      <c r="EO45" s="94">
        <f t="shared" si="153"/>
        <v>1</v>
      </c>
      <c r="EP45" s="95">
        <f t="shared" si="147"/>
        <v>1</v>
      </c>
      <c r="EQ45" s="100"/>
      <c r="ES45" s="51">
        <f t="shared" si="10"/>
        <v>10</v>
      </c>
      <c r="ET45" s="165">
        <f t="shared" si="159"/>
        <v>1</v>
      </c>
      <c r="EU45" s="164" t="s">
        <v>101</v>
      </c>
      <c r="EV45" s="166">
        <f t="shared" si="11"/>
        <v>2010</v>
      </c>
    </row>
    <row r="46" spans="1:152" s="51" customFormat="1">
      <c r="A46" s="179">
        <f>A45+30</f>
        <v>40512</v>
      </c>
      <c r="B46" s="180">
        <f t="shared" si="154"/>
        <v>0</v>
      </c>
      <c r="C46" s="79">
        <v>0</v>
      </c>
      <c r="D46" s="80"/>
      <c r="E46" s="81" t="e">
        <f t="shared" si="148"/>
        <v>#DIV/0!</v>
      </c>
      <c r="F46" s="120" t="e">
        <f t="shared" si="155"/>
        <v>#DIV/0!</v>
      </c>
      <c r="G46" s="83" t="e">
        <f t="shared" si="0"/>
        <v>#DIV/0!</v>
      </c>
      <c r="H46" s="103" t="e">
        <f t="shared" si="156"/>
        <v>#DIV/0!</v>
      </c>
      <c r="I46" s="104" t="e">
        <f t="shared" si="80"/>
        <v>#DIV/0!</v>
      </c>
      <c r="J46" s="85"/>
      <c r="K46" s="111">
        <f t="shared" si="121"/>
        <v>0</v>
      </c>
      <c r="L46" s="87">
        <f t="shared" si="122"/>
        <v>0</v>
      </c>
      <c r="M46" s="85" t="e">
        <f t="shared" si="123"/>
        <v>#DIV/0!</v>
      </c>
      <c r="N46" s="120" t="e">
        <f t="shared" si="157"/>
        <v>#DIV/0!</v>
      </c>
      <c r="O46" s="83" t="e">
        <f t="shared" si="124"/>
        <v>#DIV/0!</v>
      </c>
      <c r="P46" s="103" t="e">
        <f t="shared" si="158"/>
        <v>#DIV/0!</v>
      </c>
      <c r="Q46" s="104" t="e">
        <f t="shared" si="125"/>
        <v>#DIV/0!</v>
      </c>
      <c r="R46" s="85"/>
      <c r="S46" s="105" t="e">
        <f t="shared" si="126"/>
        <v>#DIV/0!</v>
      </c>
      <c r="T46" s="88"/>
      <c r="U46" s="90">
        <f t="shared" si="149"/>
        <v>0</v>
      </c>
      <c r="V46" s="91">
        <f t="shared" si="150"/>
        <v>0</v>
      </c>
      <c r="W46" s="99"/>
      <c r="X46" s="78"/>
      <c r="Y46" s="93">
        <f t="shared" si="127"/>
        <v>30</v>
      </c>
      <c r="Z46" s="94">
        <f t="shared" si="17"/>
        <v>0</v>
      </c>
      <c r="AA46" s="95">
        <f t="shared" si="18"/>
        <v>0</v>
      </c>
      <c r="AB46" s="100"/>
      <c r="AC46" s="99"/>
      <c r="AD46" s="78"/>
      <c r="AE46" s="93">
        <f t="shared" si="128"/>
        <v>30</v>
      </c>
      <c r="AF46" s="94">
        <f t="shared" si="20"/>
        <v>0</v>
      </c>
      <c r="AG46" s="95">
        <f t="shared" si="21"/>
        <v>0</v>
      </c>
      <c r="AH46" s="100"/>
      <c r="AI46" s="99"/>
      <c r="AJ46" s="78"/>
      <c r="AK46" s="93">
        <f t="shared" si="129"/>
        <v>30</v>
      </c>
      <c r="AL46" s="94">
        <f t="shared" si="23"/>
        <v>0</v>
      </c>
      <c r="AM46" s="95">
        <f t="shared" si="24"/>
        <v>0</v>
      </c>
      <c r="AN46" s="100"/>
      <c r="AO46" s="99"/>
      <c r="AP46" s="78"/>
      <c r="AQ46" s="93">
        <f t="shared" si="130"/>
        <v>30</v>
      </c>
      <c r="AR46" s="94">
        <f t="shared" si="26"/>
        <v>0</v>
      </c>
      <c r="AS46" s="95">
        <f t="shared" si="27"/>
        <v>0</v>
      </c>
      <c r="AT46" s="100"/>
      <c r="AU46" s="99"/>
      <c r="AV46" s="78"/>
      <c r="AW46" s="93">
        <f t="shared" si="131"/>
        <v>30</v>
      </c>
      <c r="AX46" s="94">
        <f t="shared" si="29"/>
        <v>0</v>
      </c>
      <c r="AY46" s="95">
        <f t="shared" si="30"/>
        <v>0</v>
      </c>
      <c r="AZ46" s="100"/>
      <c r="BA46" s="99"/>
      <c r="BB46" s="78"/>
      <c r="BC46" s="93">
        <f t="shared" si="132"/>
        <v>30</v>
      </c>
      <c r="BD46" s="94">
        <f t="shared" si="32"/>
        <v>0</v>
      </c>
      <c r="BE46" s="95">
        <f t="shared" si="33"/>
        <v>0</v>
      </c>
      <c r="BF46" s="100"/>
      <c r="BG46" s="99"/>
      <c r="BH46" s="78"/>
      <c r="BI46" s="93">
        <f t="shared" si="133"/>
        <v>30</v>
      </c>
      <c r="BJ46" s="94">
        <f t="shared" si="35"/>
        <v>0</v>
      </c>
      <c r="BK46" s="95">
        <f t="shared" si="36"/>
        <v>0</v>
      </c>
      <c r="BL46" s="100"/>
      <c r="BM46" s="99"/>
      <c r="BN46" s="78"/>
      <c r="BO46" s="93">
        <f t="shared" si="134"/>
        <v>30</v>
      </c>
      <c r="BP46" s="94">
        <f t="shared" si="38"/>
        <v>0</v>
      </c>
      <c r="BQ46" s="95">
        <f t="shared" si="39"/>
        <v>0</v>
      </c>
      <c r="BR46" s="100"/>
      <c r="BS46" s="99"/>
      <c r="BT46" s="78"/>
      <c r="BU46" s="93">
        <f t="shared" si="135"/>
        <v>30</v>
      </c>
      <c r="BV46" s="94">
        <f t="shared" si="41"/>
        <v>0</v>
      </c>
      <c r="BW46" s="95">
        <f t="shared" si="42"/>
        <v>0</v>
      </c>
      <c r="BX46" s="100"/>
      <c r="BY46" s="99"/>
      <c r="BZ46" s="78"/>
      <c r="CA46" s="93">
        <f t="shared" si="136"/>
        <v>30</v>
      </c>
      <c r="CB46" s="94">
        <f t="shared" si="44"/>
        <v>0</v>
      </c>
      <c r="CC46" s="95">
        <f t="shared" si="45"/>
        <v>0</v>
      </c>
      <c r="CD46" s="115"/>
      <c r="CE46" s="101"/>
      <c r="CF46" s="115"/>
      <c r="CG46" s="99"/>
      <c r="CH46" s="78"/>
      <c r="CI46" s="93">
        <f t="shared" si="137"/>
        <v>30</v>
      </c>
      <c r="CJ46" s="94">
        <f t="shared" si="47"/>
        <v>0</v>
      </c>
      <c r="CK46" s="95">
        <f t="shared" si="48"/>
        <v>0</v>
      </c>
      <c r="CL46" s="100"/>
      <c r="CM46" s="99"/>
      <c r="CN46" s="78"/>
      <c r="CO46" s="93">
        <f t="shared" si="138"/>
        <v>30</v>
      </c>
      <c r="CP46" s="94">
        <f t="shared" si="50"/>
        <v>0</v>
      </c>
      <c r="CQ46" s="95">
        <f t="shared" si="51"/>
        <v>0</v>
      </c>
      <c r="CR46" s="100"/>
      <c r="CS46" s="99"/>
      <c r="CT46" s="78"/>
      <c r="CU46" s="93">
        <f t="shared" si="139"/>
        <v>30</v>
      </c>
      <c r="CV46" s="94">
        <f t="shared" si="53"/>
        <v>0</v>
      </c>
      <c r="CW46" s="95">
        <f t="shared" si="54"/>
        <v>0</v>
      </c>
      <c r="CX46" s="100"/>
      <c r="CY46" s="99"/>
      <c r="CZ46" s="78"/>
      <c r="DA46" s="93">
        <f t="shared" si="140"/>
        <v>30</v>
      </c>
      <c r="DB46" s="94">
        <f t="shared" si="56"/>
        <v>0</v>
      </c>
      <c r="DC46" s="95">
        <f t="shared" si="57"/>
        <v>0</v>
      </c>
      <c r="DD46" s="100"/>
      <c r="DE46" s="99"/>
      <c r="DF46" s="78"/>
      <c r="DG46" s="93">
        <f t="shared" si="141"/>
        <v>30</v>
      </c>
      <c r="DH46" s="94">
        <f t="shared" si="59"/>
        <v>0</v>
      </c>
      <c r="DI46" s="95">
        <f t="shared" si="60"/>
        <v>0</v>
      </c>
      <c r="DJ46" s="100"/>
      <c r="DK46" s="99"/>
      <c r="DL46" s="78"/>
      <c r="DM46" s="93">
        <f t="shared" si="142"/>
        <v>30</v>
      </c>
      <c r="DN46" s="94">
        <f t="shared" si="62"/>
        <v>0</v>
      </c>
      <c r="DO46" s="95">
        <f t="shared" si="63"/>
        <v>0</v>
      </c>
      <c r="DP46" s="100"/>
      <c r="DQ46" s="99"/>
      <c r="DR46" s="78"/>
      <c r="DS46" s="93">
        <f t="shared" si="143"/>
        <v>30</v>
      </c>
      <c r="DT46" s="94">
        <f t="shared" si="65"/>
        <v>0</v>
      </c>
      <c r="DU46" s="95">
        <f t="shared" si="66"/>
        <v>0</v>
      </c>
      <c r="DV46" s="100"/>
      <c r="DW46" s="99"/>
      <c r="DX46" s="78"/>
      <c r="DY46" s="93">
        <f t="shared" si="144"/>
        <v>30</v>
      </c>
      <c r="DZ46" s="94">
        <f t="shared" si="68"/>
        <v>0</v>
      </c>
      <c r="EA46" s="95">
        <f t="shared" si="69"/>
        <v>0</v>
      </c>
      <c r="EB46" s="100"/>
      <c r="EC46" s="99"/>
      <c r="ED46" s="78"/>
      <c r="EE46" s="93">
        <f t="shared" si="145"/>
        <v>30</v>
      </c>
      <c r="EF46" s="94">
        <f t="shared" si="71"/>
        <v>0</v>
      </c>
      <c r="EG46" s="95">
        <f t="shared" si="72"/>
        <v>0</v>
      </c>
      <c r="EH46" s="100"/>
      <c r="EI46" s="115"/>
      <c r="EJ46" s="101"/>
      <c r="EK46" s="115"/>
      <c r="EL46" s="47" t="str">
        <f t="shared" si="151"/>
        <v>11/1/2010</v>
      </c>
      <c r="EM46" s="167">
        <f t="shared" si="146"/>
        <v>0</v>
      </c>
      <c r="EN46" s="93">
        <f t="shared" si="152"/>
        <v>30</v>
      </c>
      <c r="EO46" s="94">
        <f t="shared" si="153"/>
        <v>1</v>
      </c>
      <c r="EP46" s="95">
        <f t="shared" si="147"/>
        <v>1</v>
      </c>
      <c r="EQ46" s="100"/>
      <c r="ES46" s="51">
        <f t="shared" si="10"/>
        <v>11</v>
      </c>
      <c r="ET46" s="165">
        <f t="shared" si="159"/>
        <v>1</v>
      </c>
      <c r="EU46" s="164" t="s">
        <v>101</v>
      </c>
      <c r="EV46" s="166">
        <f t="shared" si="11"/>
        <v>2010</v>
      </c>
    </row>
    <row r="47" spans="1:152" s="51" customFormat="1">
      <c r="A47" s="179">
        <f>A46+31</f>
        <v>40543</v>
      </c>
      <c r="B47" s="180">
        <f t="shared" si="154"/>
        <v>0</v>
      </c>
      <c r="C47" s="79">
        <v>0</v>
      </c>
      <c r="D47" s="80"/>
      <c r="E47" s="81" t="e">
        <f t="shared" si="148"/>
        <v>#DIV/0!</v>
      </c>
      <c r="F47" s="120" t="e">
        <f t="shared" si="155"/>
        <v>#DIV/0!</v>
      </c>
      <c r="G47" s="83" t="e">
        <f t="shared" si="0"/>
        <v>#DIV/0!</v>
      </c>
      <c r="H47" s="103" t="e">
        <f t="shared" si="156"/>
        <v>#DIV/0!</v>
      </c>
      <c r="I47" s="106" t="e">
        <f t="shared" si="80"/>
        <v>#DIV/0!</v>
      </c>
      <c r="J47" s="85"/>
      <c r="K47" s="111">
        <f t="shared" si="121"/>
        <v>0</v>
      </c>
      <c r="L47" s="87">
        <f t="shared" si="122"/>
        <v>0</v>
      </c>
      <c r="M47" s="85" t="e">
        <f t="shared" si="123"/>
        <v>#DIV/0!</v>
      </c>
      <c r="N47" s="120" t="e">
        <f t="shared" si="157"/>
        <v>#DIV/0!</v>
      </c>
      <c r="O47" s="83" t="e">
        <f t="shared" si="124"/>
        <v>#DIV/0!</v>
      </c>
      <c r="P47" s="103" t="e">
        <f t="shared" si="158"/>
        <v>#DIV/0!</v>
      </c>
      <c r="Q47" s="106" t="e">
        <f t="shared" si="125"/>
        <v>#DIV/0!</v>
      </c>
      <c r="R47" s="85"/>
      <c r="S47" s="105" t="e">
        <f t="shared" si="126"/>
        <v>#DIV/0!</v>
      </c>
      <c r="T47" s="88"/>
      <c r="U47" s="90">
        <f t="shared" si="149"/>
        <v>0</v>
      </c>
      <c r="V47" s="91">
        <f t="shared" si="150"/>
        <v>0</v>
      </c>
      <c r="W47" s="99"/>
      <c r="X47" s="78"/>
      <c r="Y47" s="93">
        <f t="shared" si="127"/>
        <v>31</v>
      </c>
      <c r="Z47" s="94">
        <f t="shared" si="17"/>
        <v>0</v>
      </c>
      <c r="AA47" s="95">
        <f t="shared" si="18"/>
        <v>0</v>
      </c>
      <c r="AB47" s="100"/>
      <c r="AC47" s="99"/>
      <c r="AD47" s="78"/>
      <c r="AE47" s="93">
        <f t="shared" si="128"/>
        <v>31</v>
      </c>
      <c r="AF47" s="94">
        <f t="shared" si="20"/>
        <v>0</v>
      </c>
      <c r="AG47" s="95">
        <f t="shared" si="21"/>
        <v>0</v>
      </c>
      <c r="AH47" s="100"/>
      <c r="AI47" s="99"/>
      <c r="AJ47" s="78"/>
      <c r="AK47" s="93">
        <f t="shared" si="129"/>
        <v>31</v>
      </c>
      <c r="AL47" s="94">
        <f t="shared" si="23"/>
        <v>0</v>
      </c>
      <c r="AM47" s="95">
        <f t="shared" si="24"/>
        <v>0</v>
      </c>
      <c r="AN47" s="100"/>
      <c r="AO47" s="99"/>
      <c r="AP47" s="78"/>
      <c r="AQ47" s="93">
        <f t="shared" si="130"/>
        <v>31</v>
      </c>
      <c r="AR47" s="94">
        <f t="shared" si="26"/>
        <v>0</v>
      </c>
      <c r="AS47" s="95">
        <f t="shared" si="27"/>
        <v>0</v>
      </c>
      <c r="AT47" s="100"/>
      <c r="AU47" s="99"/>
      <c r="AV47" s="78"/>
      <c r="AW47" s="93">
        <f t="shared" si="131"/>
        <v>31</v>
      </c>
      <c r="AX47" s="94">
        <f t="shared" si="29"/>
        <v>0</v>
      </c>
      <c r="AY47" s="95">
        <f t="shared" si="30"/>
        <v>0</v>
      </c>
      <c r="AZ47" s="100"/>
      <c r="BA47" s="99"/>
      <c r="BB47" s="78"/>
      <c r="BC47" s="93">
        <f t="shared" si="132"/>
        <v>31</v>
      </c>
      <c r="BD47" s="94">
        <f t="shared" si="32"/>
        <v>0</v>
      </c>
      <c r="BE47" s="95">
        <f t="shared" si="33"/>
        <v>0</v>
      </c>
      <c r="BF47" s="100"/>
      <c r="BG47" s="99"/>
      <c r="BH47" s="78"/>
      <c r="BI47" s="93">
        <f t="shared" si="133"/>
        <v>31</v>
      </c>
      <c r="BJ47" s="94">
        <f t="shared" si="35"/>
        <v>0</v>
      </c>
      <c r="BK47" s="95">
        <f t="shared" si="36"/>
        <v>0</v>
      </c>
      <c r="BL47" s="100"/>
      <c r="BM47" s="99"/>
      <c r="BN47" s="78"/>
      <c r="BO47" s="93">
        <f t="shared" si="134"/>
        <v>31</v>
      </c>
      <c r="BP47" s="94">
        <f t="shared" si="38"/>
        <v>0</v>
      </c>
      <c r="BQ47" s="95">
        <f t="shared" si="39"/>
        <v>0</v>
      </c>
      <c r="BR47" s="100"/>
      <c r="BS47" s="99"/>
      <c r="BT47" s="78"/>
      <c r="BU47" s="93">
        <f t="shared" si="135"/>
        <v>31</v>
      </c>
      <c r="BV47" s="94">
        <f t="shared" si="41"/>
        <v>0</v>
      </c>
      <c r="BW47" s="95">
        <f t="shared" si="42"/>
        <v>0</v>
      </c>
      <c r="BX47" s="100"/>
      <c r="BY47" s="99"/>
      <c r="BZ47" s="78"/>
      <c r="CA47" s="93">
        <f t="shared" si="136"/>
        <v>31</v>
      </c>
      <c r="CB47" s="94">
        <f t="shared" si="44"/>
        <v>0</v>
      </c>
      <c r="CC47" s="95">
        <f t="shared" si="45"/>
        <v>0</v>
      </c>
      <c r="CD47" s="115"/>
      <c r="CE47" s="101"/>
      <c r="CF47" s="115"/>
      <c r="CG47" s="99"/>
      <c r="CH47" s="78"/>
      <c r="CI47" s="93">
        <f t="shared" si="137"/>
        <v>31</v>
      </c>
      <c r="CJ47" s="94">
        <f t="shared" si="47"/>
        <v>0</v>
      </c>
      <c r="CK47" s="95">
        <f t="shared" si="48"/>
        <v>0</v>
      </c>
      <c r="CL47" s="100"/>
      <c r="CM47" s="99"/>
      <c r="CN47" s="78"/>
      <c r="CO47" s="93">
        <f t="shared" si="138"/>
        <v>31</v>
      </c>
      <c r="CP47" s="94">
        <f t="shared" si="50"/>
        <v>0</v>
      </c>
      <c r="CQ47" s="95">
        <f t="shared" si="51"/>
        <v>0</v>
      </c>
      <c r="CR47" s="100"/>
      <c r="CS47" s="99"/>
      <c r="CT47" s="78"/>
      <c r="CU47" s="93">
        <f t="shared" si="139"/>
        <v>31</v>
      </c>
      <c r="CV47" s="94">
        <f t="shared" si="53"/>
        <v>0</v>
      </c>
      <c r="CW47" s="95">
        <f t="shared" si="54"/>
        <v>0</v>
      </c>
      <c r="CX47" s="100"/>
      <c r="CY47" s="99"/>
      <c r="CZ47" s="78"/>
      <c r="DA47" s="93">
        <f t="shared" si="140"/>
        <v>31</v>
      </c>
      <c r="DB47" s="94">
        <f t="shared" si="56"/>
        <v>0</v>
      </c>
      <c r="DC47" s="95">
        <f t="shared" si="57"/>
        <v>0</v>
      </c>
      <c r="DD47" s="100"/>
      <c r="DE47" s="99"/>
      <c r="DF47" s="78"/>
      <c r="DG47" s="93">
        <f t="shared" si="141"/>
        <v>31</v>
      </c>
      <c r="DH47" s="94">
        <f t="shared" si="59"/>
        <v>0</v>
      </c>
      <c r="DI47" s="95">
        <f t="shared" si="60"/>
        <v>0</v>
      </c>
      <c r="DJ47" s="100"/>
      <c r="DK47" s="99"/>
      <c r="DL47" s="78"/>
      <c r="DM47" s="93">
        <f t="shared" si="142"/>
        <v>31</v>
      </c>
      <c r="DN47" s="94">
        <f t="shared" si="62"/>
        <v>0</v>
      </c>
      <c r="DO47" s="95">
        <f t="shared" si="63"/>
        <v>0</v>
      </c>
      <c r="DP47" s="100"/>
      <c r="DQ47" s="99"/>
      <c r="DR47" s="78"/>
      <c r="DS47" s="93">
        <f t="shared" si="143"/>
        <v>31</v>
      </c>
      <c r="DT47" s="94">
        <f t="shared" si="65"/>
        <v>0</v>
      </c>
      <c r="DU47" s="95">
        <f t="shared" si="66"/>
        <v>0</v>
      </c>
      <c r="DV47" s="100"/>
      <c r="DW47" s="99"/>
      <c r="DX47" s="78"/>
      <c r="DY47" s="93">
        <f t="shared" si="144"/>
        <v>31</v>
      </c>
      <c r="DZ47" s="94">
        <f t="shared" si="68"/>
        <v>0</v>
      </c>
      <c r="EA47" s="95">
        <f t="shared" si="69"/>
        <v>0</v>
      </c>
      <c r="EB47" s="100"/>
      <c r="EC47" s="99"/>
      <c r="ED47" s="78"/>
      <c r="EE47" s="93">
        <f t="shared" si="145"/>
        <v>31</v>
      </c>
      <c r="EF47" s="94">
        <f t="shared" si="71"/>
        <v>0</v>
      </c>
      <c r="EG47" s="95">
        <f t="shared" si="72"/>
        <v>0</v>
      </c>
      <c r="EH47" s="100"/>
      <c r="EI47" s="115"/>
      <c r="EJ47" s="101"/>
      <c r="EK47" s="115"/>
      <c r="EL47" s="47" t="str">
        <f t="shared" si="151"/>
        <v>12/1/2010</v>
      </c>
      <c r="EM47" s="167">
        <f t="shared" si="146"/>
        <v>0</v>
      </c>
      <c r="EN47" s="93">
        <f t="shared" si="152"/>
        <v>31</v>
      </c>
      <c r="EO47" s="94">
        <f t="shared" si="153"/>
        <v>1</v>
      </c>
      <c r="EP47" s="95">
        <f t="shared" si="147"/>
        <v>1</v>
      </c>
      <c r="EQ47" s="100"/>
      <c r="ES47" s="51">
        <f t="shared" si="10"/>
        <v>12</v>
      </c>
      <c r="ET47" s="165">
        <f t="shared" si="159"/>
        <v>1</v>
      </c>
      <c r="EU47" s="164" t="s">
        <v>101</v>
      </c>
      <c r="EV47" s="166">
        <f t="shared" si="11"/>
        <v>2010</v>
      </c>
    </row>
    <row r="48" spans="1:152" s="51" customFormat="1">
      <c r="A48" s="179"/>
      <c r="B48" s="180"/>
      <c r="C48" s="123"/>
      <c r="D48" s="124"/>
      <c r="E48" s="121"/>
      <c r="F48" s="122"/>
      <c r="G48" s="83"/>
      <c r="H48" s="110"/>
      <c r="I48" s="106"/>
      <c r="J48" s="83"/>
      <c r="K48" s="111"/>
      <c r="L48" s="87"/>
      <c r="M48" s="85"/>
      <c r="N48" s="122"/>
      <c r="O48" s="83"/>
      <c r="P48" s="110"/>
      <c r="Q48" s="106"/>
      <c r="R48" s="85"/>
      <c r="S48" s="105"/>
      <c r="T48" s="88"/>
      <c r="U48" s="112"/>
      <c r="V48" s="113"/>
      <c r="W48" s="114"/>
      <c r="X48" s="96"/>
      <c r="Y48" s="93"/>
      <c r="Z48" s="94"/>
      <c r="AA48" s="95"/>
      <c r="AB48" s="100"/>
      <c r="AC48" s="114"/>
      <c r="AD48" s="96"/>
      <c r="AE48" s="93"/>
      <c r="AF48" s="94"/>
      <c r="AG48" s="95"/>
      <c r="AH48" s="100"/>
      <c r="AI48" s="114"/>
      <c r="AJ48" s="96"/>
      <c r="AK48" s="93"/>
      <c r="AL48" s="94"/>
      <c r="AM48" s="95"/>
      <c r="AN48" s="100"/>
      <c r="AO48" s="114"/>
      <c r="AP48" s="96"/>
      <c r="AQ48" s="93"/>
      <c r="AR48" s="94"/>
      <c r="AS48" s="95"/>
      <c r="AT48" s="100"/>
      <c r="AU48" s="114"/>
      <c r="AV48" s="96"/>
      <c r="AW48" s="93"/>
      <c r="AX48" s="94"/>
      <c r="AY48" s="95"/>
      <c r="AZ48" s="100"/>
      <c r="BA48" s="114"/>
      <c r="BB48" s="96"/>
      <c r="BC48" s="93"/>
      <c r="BD48" s="94"/>
      <c r="BE48" s="95"/>
      <c r="BF48" s="100"/>
      <c r="BG48" s="114"/>
      <c r="BH48" s="96"/>
      <c r="BI48" s="93"/>
      <c r="BJ48" s="94"/>
      <c r="BK48" s="95"/>
      <c r="BL48" s="100"/>
      <c r="BM48" s="114"/>
      <c r="BN48" s="96"/>
      <c r="BO48" s="93"/>
      <c r="BP48" s="94"/>
      <c r="BQ48" s="95"/>
      <c r="BR48" s="100"/>
      <c r="BS48" s="114"/>
      <c r="BT48" s="96"/>
      <c r="BU48" s="93"/>
      <c r="BV48" s="94"/>
      <c r="BW48" s="95"/>
      <c r="BX48" s="100"/>
      <c r="BY48" s="114"/>
      <c r="BZ48" s="96"/>
      <c r="CA48" s="93"/>
      <c r="CB48" s="94"/>
      <c r="CC48" s="95"/>
      <c r="CD48" s="115"/>
      <c r="CE48" s="101"/>
      <c r="CF48" s="115"/>
      <c r="CG48" s="114"/>
      <c r="CH48" s="96"/>
      <c r="CI48" s="93"/>
      <c r="CJ48" s="94"/>
      <c r="CK48" s="95"/>
      <c r="CL48" s="100"/>
      <c r="CM48" s="114"/>
      <c r="CN48" s="96"/>
      <c r="CO48" s="93"/>
      <c r="CP48" s="94"/>
      <c r="CQ48" s="95"/>
      <c r="CR48" s="100"/>
      <c r="CS48" s="114"/>
      <c r="CT48" s="96"/>
      <c r="CU48" s="93"/>
      <c r="CV48" s="94"/>
      <c r="CW48" s="95"/>
      <c r="CX48" s="100"/>
      <c r="CY48" s="114"/>
      <c r="CZ48" s="96"/>
      <c r="DA48" s="93"/>
      <c r="DB48" s="94"/>
      <c r="DC48" s="95"/>
      <c r="DD48" s="100"/>
      <c r="DE48" s="114"/>
      <c r="DF48" s="96"/>
      <c r="DG48" s="93"/>
      <c r="DH48" s="94"/>
      <c r="DI48" s="95"/>
      <c r="DJ48" s="100"/>
      <c r="DK48" s="114"/>
      <c r="DL48" s="96"/>
      <c r="DM48" s="93"/>
      <c r="DN48" s="94"/>
      <c r="DO48" s="95"/>
      <c r="DP48" s="100"/>
      <c r="DQ48" s="114"/>
      <c r="DR48" s="96"/>
      <c r="DS48" s="93"/>
      <c r="DT48" s="94"/>
      <c r="DU48" s="95"/>
      <c r="DV48" s="100"/>
      <c r="DW48" s="114"/>
      <c r="DX48" s="96"/>
      <c r="DY48" s="93"/>
      <c r="DZ48" s="94"/>
      <c r="EA48" s="95"/>
      <c r="EB48" s="100"/>
      <c r="EC48" s="114"/>
      <c r="ED48" s="96"/>
      <c r="EE48" s="93"/>
      <c r="EF48" s="94"/>
      <c r="EG48" s="95"/>
      <c r="EH48" s="100"/>
      <c r="EI48" s="115"/>
      <c r="EJ48" s="101"/>
      <c r="EK48" s="115"/>
      <c r="EL48" s="114"/>
      <c r="EM48" s="96"/>
      <c r="EN48" s="93"/>
      <c r="EO48" s="94"/>
      <c r="EP48" s="95"/>
      <c r="EQ48" s="100"/>
      <c r="ET48" s="165"/>
      <c r="EU48" s="164"/>
      <c r="EV48" s="166"/>
    </row>
    <row r="49" spans="1:152" s="51" customFormat="1">
      <c r="A49" s="179"/>
      <c r="B49" s="180"/>
      <c r="C49" s="116"/>
      <c r="D49" s="80"/>
      <c r="E49" s="81"/>
      <c r="F49" s="118"/>
      <c r="G49" s="83"/>
      <c r="H49" s="118"/>
      <c r="I49" s="106"/>
      <c r="J49" s="83"/>
      <c r="K49" s="111"/>
      <c r="L49" s="87"/>
      <c r="M49" s="85"/>
      <c r="N49" s="118"/>
      <c r="O49" s="83"/>
      <c r="P49" s="118"/>
      <c r="Q49" s="106"/>
      <c r="R49" s="85"/>
      <c r="S49" s="105"/>
      <c r="T49" s="88"/>
      <c r="U49" s="90"/>
      <c r="V49" s="91"/>
      <c r="W49" s="114"/>
      <c r="X49" s="96"/>
      <c r="Y49" s="93"/>
      <c r="Z49" s="94"/>
      <c r="AA49" s="95"/>
      <c r="AB49" s="100"/>
      <c r="AC49" s="114"/>
      <c r="AD49" s="96"/>
      <c r="AE49" s="93"/>
      <c r="AF49" s="94"/>
      <c r="AG49" s="95"/>
      <c r="AH49" s="100"/>
      <c r="AI49" s="114"/>
      <c r="AJ49" s="96"/>
      <c r="AK49" s="93"/>
      <c r="AL49" s="94"/>
      <c r="AM49" s="95"/>
      <c r="AN49" s="100"/>
      <c r="AO49" s="114"/>
      <c r="AP49" s="96"/>
      <c r="AQ49" s="93"/>
      <c r="AR49" s="94"/>
      <c r="AS49" s="95"/>
      <c r="AT49" s="100"/>
      <c r="AU49" s="114"/>
      <c r="AV49" s="96"/>
      <c r="AW49" s="93"/>
      <c r="AX49" s="94"/>
      <c r="AY49" s="95"/>
      <c r="AZ49" s="100"/>
      <c r="BA49" s="114"/>
      <c r="BB49" s="96"/>
      <c r="BC49" s="93"/>
      <c r="BD49" s="94"/>
      <c r="BE49" s="95"/>
      <c r="BF49" s="100"/>
      <c r="BG49" s="114"/>
      <c r="BH49" s="96"/>
      <c r="BI49" s="93"/>
      <c r="BJ49" s="94"/>
      <c r="BK49" s="95"/>
      <c r="BL49" s="100"/>
      <c r="BM49" s="114"/>
      <c r="BN49" s="96"/>
      <c r="BO49" s="93"/>
      <c r="BP49" s="94"/>
      <c r="BQ49" s="95"/>
      <c r="BR49" s="100"/>
      <c r="BS49" s="114"/>
      <c r="BT49" s="96"/>
      <c r="BU49" s="93"/>
      <c r="BV49" s="94"/>
      <c r="BW49" s="95"/>
      <c r="BX49" s="100"/>
      <c r="BY49" s="114"/>
      <c r="BZ49" s="96"/>
      <c r="CA49" s="93"/>
      <c r="CB49" s="94"/>
      <c r="CC49" s="95"/>
      <c r="CD49" s="115"/>
      <c r="CE49" s="101"/>
      <c r="CF49" s="115"/>
      <c r="CG49" s="114"/>
      <c r="CH49" s="96"/>
      <c r="CI49" s="93"/>
      <c r="CJ49" s="94"/>
      <c r="CK49" s="95"/>
      <c r="CL49" s="100"/>
      <c r="CM49" s="114"/>
      <c r="CN49" s="96"/>
      <c r="CO49" s="93"/>
      <c r="CP49" s="94"/>
      <c r="CQ49" s="95"/>
      <c r="CR49" s="100"/>
      <c r="CS49" s="114"/>
      <c r="CT49" s="96"/>
      <c r="CU49" s="93"/>
      <c r="CV49" s="94"/>
      <c r="CW49" s="95"/>
      <c r="CX49" s="100"/>
      <c r="CY49" s="114"/>
      <c r="CZ49" s="96"/>
      <c r="DA49" s="93"/>
      <c r="DB49" s="94"/>
      <c r="DC49" s="95"/>
      <c r="DD49" s="100"/>
      <c r="DE49" s="114"/>
      <c r="DF49" s="96"/>
      <c r="DG49" s="93"/>
      <c r="DH49" s="94"/>
      <c r="DI49" s="95"/>
      <c r="DJ49" s="100"/>
      <c r="DK49" s="114"/>
      <c r="DL49" s="96"/>
      <c r="DM49" s="93"/>
      <c r="DN49" s="94"/>
      <c r="DO49" s="95"/>
      <c r="DP49" s="100"/>
      <c r="DQ49" s="114"/>
      <c r="DR49" s="96"/>
      <c r="DS49" s="93"/>
      <c r="DT49" s="94"/>
      <c r="DU49" s="95"/>
      <c r="DV49" s="100"/>
      <c r="DW49" s="114"/>
      <c r="DX49" s="96"/>
      <c r="DY49" s="93"/>
      <c r="DZ49" s="94"/>
      <c r="EA49" s="95"/>
      <c r="EB49" s="100"/>
      <c r="EC49" s="114"/>
      <c r="ED49" s="96"/>
      <c r="EE49" s="93"/>
      <c r="EF49" s="94"/>
      <c r="EG49" s="95"/>
      <c r="EH49" s="100"/>
      <c r="EI49" s="115"/>
      <c r="EJ49" s="101"/>
      <c r="EK49" s="115"/>
      <c r="EL49" s="114"/>
      <c r="EM49" s="96"/>
      <c r="EN49" s="93"/>
      <c r="EO49" s="94"/>
      <c r="EP49" s="95"/>
      <c r="EQ49" s="100"/>
      <c r="ET49" s="165"/>
      <c r="EU49" s="164"/>
      <c r="EV49" s="166"/>
    </row>
    <row r="50" spans="1:152" s="51" customFormat="1">
      <c r="A50" s="179">
        <f>A47+31</f>
        <v>40574</v>
      </c>
      <c r="B50" s="180">
        <f>C47</f>
        <v>0</v>
      </c>
      <c r="C50" s="79">
        <v>0</v>
      </c>
      <c r="D50" s="80"/>
      <c r="E50" s="81" t="e">
        <f>SUM((C50-U50+V50)/C47)-1</f>
        <v>#DIV/0!</v>
      </c>
      <c r="F50" s="120" t="e">
        <f>SUM(1+E50)*F47</f>
        <v>#DIV/0!</v>
      </c>
      <c r="G50" s="83" t="e">
        <f t="shared" si="0"/>
        <v>#DIV/0!</v>
      </c>
      <c r="H50" s="103" t="e">
        <f>SUM(1+E50)*1</f>
        <v>#DIV/0!</v>
      </c>
      <c r="I50" s="104" t="e">
        <f t="shared" si="80"/>
        <v>#DIV/0!</v>
      </c>
      <c r="J50" s="85"/>
      <c r="K50" s="111">
        <f t="shared" ref="K50:K61" si="160">SUM(C50-B50-U50+V50)</f>
        <v>0</v>
      </c>
      <c r="L50" s="87">
        <f t="shared" ref="L50:L61" si="161">SUM((X50*AA50)+(AD50*AG50)+(AJ50*AM50)+(AP50*AS50)+(AV50*AY50)+(BB50*BE50)+(BH50*BK50)+(BN50*BQ50)+(BT50*BW50)+(BZ50*CC50))-SUM((CH50*CK50)+(CN50*CQ50)+(CT50*CW50)+(CZ50*DC50)+(DF50*DI50)+(DL50*DO50)+(DR50*DU50)+(DX50*EA50)+(ED50*EG50)+(EM50*EP50))</f>
        <v>0</v>
      </c>
      <c r="M50" s="85" t="e">
        <f t="shared" ref="M50:M61" si="162">SUM(K50/(B50+L50))</f>
        <v>#DIV/0!</v>
      </c>
      <c r="N50" s="120" t="e">
        <f>SUM(1+M50)*N47</f>
        <v>#DIV/0!</v>
      </c>
      <c r="O50" s="83" t="e">
        <f t="shared" ref="O50:O61" si="163">SUM(N50-1)</f>
        <v>#DIV/0!</v>
      </c>
      <c r="P50" s="103" t="e">
        <f>SUM(1+M50)*1</f>
        <v>#DIV/0!</v>
      </c>
      <c r="Q50" s="104" t="e">
        <f t="shared" ref="Q50:Q61" si="164">SUM(P50-1)</f>
        <v>#DIV/0!</v>
      </c>
      <c r="R50" s="85"/>
      <c r="S50" s="105" t="e">
        <f t="shared" ref="S50:S61" si="165">SUM(M50-E50)</f>
        <v>#DIV/0!</v>
      </c>
      <c r="T50" s="88"/>
      <c r="U50" s="90">
        <f>SUM(X50,AD50,AJ50,AP50,AV50,BB50,BH50,BN50,BT50,BZ50)</f>
        <v>0</v>
      </c>
      <c r="V50" s="91">
        <f>SUM(CH50,CN50,CT50,CZ50,DF50,DL50,DR50,DX50,ED50,EM50)</f>
        <v>0</v>
      </c>
      <c r="W50" s="99"/>
      <c r="X50" s="78"/>
      <c r="Y50" s="93">
        <f t="shared" ref="Y50:Y61" si="166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Z50" s="94">
        <f t="shared" si="17"/>
        <v>0</v>
      </c>
      <c r="AA50" s="95">
        <f t="shared" si="18"/>
        <v>0</v>
      </c>
      <c r="AB50" s="100"/>
      <c r="AC50" s="99"/>
      <c r="AD50" s="78"/>
      <c r="AE50" s="93">
        <f t="shared" ref="AE50:AE61" si="167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AF50" s="94">
        <f t="shared" si="20"/>
        <v>0</v>
      </c>
      <c r="AG50" s="95">
        <f t="shared" si="21"/>
        <v>0</v>
      </c>
      <c r="AH50" s="100"/>
      <c r="AI50" s="99"/>
      <c r="AJ50" s="78"/>
      <c r="AK50" s="93">
        <f t="shared" ref="AK50:AK61" si="168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AL50" s="94">
        <f t="shared" si="23"/>
        <v>0</v>
      </c>
      <c r="AM50" s="95">
        <f t="shared" si="24"/>
        <v>0</v>
      </c>
      <c r="AN50" s="100"/>
      <c r="AO50" s="99"/>
      <c r="AP50" s="78"/>
      <c r="AQ50" s="93">
        <f t="shared" ref="AQ50:AQ61" si="169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AR50" s="94">
        <f t="shared" si="26"/>
        <v>0</v>
      </c>
      <c r="AS50" s="95">
        <f t="shared" si="27"/>
        <v>0</v>
      </c>
      <c r="AT50" s="100"/>
      <c r="AU50" s="99"/>
      <c r="AV50" s="78"/>
      <c r="AW50" s="93">
        <f t="shared" ref="AW50:AW61" si="170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AX50" s="94">
        <f t="shared" si="29"/>
        <v>0</v>
      </c>
      <c r="AY50" s="95">
        <f t="shared" si="30"/>
        <v>0</v>
      </c>
      <c r="AZ50" s="100"/>
      <c r="BA50" s="99"/>
      <c r="BB50" s="78"/>
      <c r="BC50" s="93">
        <f t="shared" ref="BC50:BC61" si="171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D50" s="94">
        <f t="shared" si="32"/>
        <v>0</v>
      </c>
      <c r="BE50" s="95">
        <f t="shared" si="33"/>
        <v>0</v>
      </c>
      <c r="BF50" s="100"/>
      <c r="BG50" s="99"/>
      <c r="BH50" s="78"/>
      <c r="BI50" s="93">
        <f t="shared" ref="BI50:BI61" si="172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J50" s="94">
        <f t="shared" si="35"/>
        <v>0</v>
      </c>
      <c r="BK50" s="95">
        <f t="shared" si="36"/>
        <v>0</v>
      </c>
      <c r="BL50" s="100"/>
      <c r="BM50" s="99"/>
      <c r="BN50" s="78"/>
      <c r="BO50" s="93">
        <f t="shared" ref="BO50:BO61" si="173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P50" s="94">
        <f t="shared" si="38"/>
        <v>0</v>
      </c>
      <c r="BQ50" s="95">
        <f t="shared" si="39"/>
        <v>0</v>
      </c>
      <c r="BR50" s="100"/>
      <c r="BS50" s="99"/>
      <c r="BT50" s="78"/>
      <c r="BU50" s="93">
        <f t="shared" ref="BU50:BU61" si="174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V50" s="94">
        <f t="shared" si="41"/>
        <v>0</v>
      </c>
      <c r="BW50" s="95">
        <f t="shared" si="42"/>
        <v>0</v>
      </c>
      <c r="BX50" s="100"/>
      <c r="BY50" s="99"/>
      <c r="BZ50" s="78"/>
      <c r="CA50" s="93">
        <f t="shared" ref="CA50:CA61" si="175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B50" s="94">
        <f t="shared" si="44"/>
        <v>0</v>
      </c>
      <c r="CC50" s="95">
        <f t="shared" si="45"/>
        <v>0</v>
      </c>
      <c r="CD50" s="115"/>
      <c r="CE50" s="101"/>
      <c r="CF50" s="115"/>
      <c r="CG50" s="99"/>
      <c r="CH50" s="78"/>
      <c r="CI50" s="93">
        <f t="shared" ref="CI50:CI61" si="176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J50" s="94">
        <f t="shared" si="47"/>
        <v>0</v>
      </c>
      <c r="CK50" s="95">
        <f t="shared" si="48"/>
        <v>0</v>
      </c>
      <c r="CL50" s="100"/>
      <c r="CM50" s="99"/>
      <c r="CN50" s="78"/>
      <c r="CO50" s="93">
        <f t="shared" ref="CO50:CO61" si="177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P50" s="94">
        <f t="shared" si="50"/>
        <v>0</v>
      </c>
      <c r="CQ50" s="95">
        <f t="shared" si="51"/>
        <v>0</v>
      </c>
      <c r="CR50" s="100"/>
      <c r="CS50" s="99"/>
      <c r="CT50" s="78"/>
      <c r="CU50" s="93">
        <f t="shared" ref="CU50:CU61" si="178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V50" s="94">
        <f t="shared" si="53"/>
        <v>0</v>
      </c>
      <c r="CW50" s="95">
        <f t="shared" si="54"/>
        <v>0</v>
      </c>
      <c r="CX50" s="100"/>
      <c r="CY50" s="99"/>
      <c r="CZ50" s="78"/>
      <c r="DA50" s="93">
        <f t="shared" ref="DA50:DA61" si="179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B50" s="94">
        <f t="shared" si="56"/>
        <v>0</v>
      </c>
      <c r="DC50" s="95">
        <f t="shared" si="57"/>
        <v>0</v>
      </c>
      <c r="DD50" s="100"/>
      <c r="DE50" s="99"/>
      <c r="DF50" s="78"/>
      <c r="DG50" s="93">
        <f t="shared" ref="DG50:DG61" si="180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H50" s="94">
        <f t="shared" si="59"/>
        <v>0</v>
      </c>
      <c r="DI50" s="95">
        <f t="shared" si="60"/>
        <v>0</v>
      </c>
      <c r="DJ50" s="100"/>
      <c r="DK50" s="99"/>
      <c r="DL50" s="78"/>
      <c r="DM50" s="93">
        <f t="shared" ref="DM50:DM61" si="181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N50" s="94">
        <f t="shared" si="62"/>
        <v>0</v>
      </c>
      <c r="DO50" s="95">
        <f t="shared" si="63"/>
        <v>0</v>
      </c>
      <c r="DP50" s="100"/>
      <c r="DQ50" s="99"/>
      <c r="DR50" s="78"/>
      <c r="DS50" s="93">
        <f t="shared" ref="DS50:DS61" si="182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T50" s="94">
        <f t="shared" si="65"/>
        <v>0</v>
      </c>
      <c r="DU50" s="95">
        <f t="shared" si="66"/>
        <v>0</v>
      </c>
      <c r="DV50" s="100"/>
      <c r="DW50" s="99"/>
      <c r="DX50" s="78"/>
      <c r="DY50" s="93">
        <f t="shared" ref="DY50:DY61" si="183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Z50" s="94">
        <f t="shared" si="68"/>
        <v>0</v>
      </c>
      <c r="EA50" s="95">
        <f t="shared" si="69"/>
        <v>0</v>
      </c>
      <c r="EB50" s="100"/>
      <c r="EC50" s="99"/>
      <c r="ED50" s="78"/>
      <c r="EE50" s="93">
        <f t="shared" ref="EE50:EE61" si="184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EF50" s="94">
        <f t="shared" si="71"/>
        <v>0</v>
      </c>
      <c r="EG50" s="95">
        <f t="shared" si="72"/>
        <v>0</v>
      </c>
      <c r="EH50" s="100"/>
      <c r="EI50" s="115"/>
      <c r="EJ50" s="101"/>
      <c r="EK50" s="115"/>
      <c r="EL50" s="47" t="str">
        <f>CONCATENATE(ES50,EU50,ET50,EU50,EV50)</f>
        <v>1/1/2011</v>
      </c>
      <c r="EM50" s="167">
        <f t="shared" ref="EM50:EM61" si="185">-IF($EO$4=$EZ$1,B50*($EO$3/12),IF($EO$4=$EZ$2,C50*($EO$3/12),IF($EO$4=$EZ$3,B50*($EO$3/4),IF($EO$4=$EZ$4,C50*($EO$3/4)))))</f>
        <v>0</v>
      </c>
      <c r="EN50" s="93">
        <f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EO50" s="94">
        <f>DAY(EL50)</f>
        <v>1</v>
      </c>
      <c r="EP50" s="95">
        <f t="shared" ref="EP50:EP61" si="186">IF(EO50=1,100%,IF(EO50=DAY(A50),0%,))</f>
        <v>1</v>
      </c>
      <c r="EQ50" s="100"/>
      <c r="ES50" s="51">
        <f t="shared" si="10"/>
        <v>1</v>
      </c>
      <c r="ET50" s="165">
        <f>IF(ISNUMBER(SEARCH("*advance*",$EO$4)),1,IF(ISNUMBER(SEARCH("*arrears*",$EO$4)),(DAY(A50)),""))</f>
        <v>1</v>
      </c>
      <c r="EU50" s="164" t="s">
        <v>101</v>
      </c>
      <c r="EV50" s="166">
        <f t="shared" si="11"/>
        <v>2011</v>
      </c>
    </row>
    <row r="51" spans="1:152" s="51" customFormat="1">
      <c r="A51" s="179">
        <f>A50+28</f>
        <v>40602</v>
      </c>
      <c r="B51" s="180">
        <f>C50</f>
        <v>0</v>
      </c>
      <c r="C51" s="79">
        <v>0</v>
      </c>
      <c r="D51" s="80"/>
      <c r="E51" s="81" t="e">
        <f t="shared" ref="E51:E61" si="187">SUM((C51-U51+V51)/C50)-1</f>
        <v>#DIV/0!</v>
      </c>
      <c r="F51" s="120" t="e">
        <f>SUM(1+E51)*F50</f>
        <v>#DIV/0!</v>
      </c>
      <c r="G51" s="83" t="e">
        <f t="shared" si="0"/>
        <v>#DIV/0!</v>
      </c>
      <c r="H51" s="103" t="e">
        <f>SUM(1+E51)*H50</f>
        <v>#DIV/0!</v>
      </c>
      <c r="I51" s="104" t="e">
        <f t="shared" si="80"/>
        <v>#DIV/0!</v>
      </c>
      <c r="J51" s="85"/>
      <c r="K51" s="111">
        <f t="shared" si="160"/>
        <v>0</v>
      </c>
      <c r="L51" s="87">
        <f t="shared" si="161"/>
        <v>0</v>
      </c>
      <c r="M51" s="85" t="e">
        <f t="shared" si="162"/>
        <v>#DIV/0!</v>
      </c>
      <c r="N51" s="120" t="e">
        <f>SUM(1+M51)*N50</f>
        <v>#DIV/0!</v>
      </c>
      <c r="O51" s="83" t="e">
        <f t="shared" si="163"/>
        <v>#DIV/0!</v>
      </c>
      <c r="P51" s="103" t="e">
        <f>SUM(1+M51)*P50</f>
        <v>#DIV/0!</v>
      </c>
      <c r="Q51" s="104" t="e">
        <f t="shared" si="164"/>
        <v>#DIV/0!</v>
      </c>
      <c r="R51" s="85"/>
      <c r="S51" s="105" t="e">
        <f t="shared" si="165"/>
        <v>#DIV/0!</v>
      </c>
      <c r="T51" s="88"/>
      <c r="U51" s="90">
        <f t="shared" ref="U51:U61" si="188">SUM(X51,AD51,AJ51,AP51,AV51,BB51,BH51,BN51,BT51,BZ51)</f>
        <v>0</v>
      </c>
      <c r="V51" s="91">
        <f t="shared" ref="V51:V61" si="189">SUM(CH51,CN51,CT51,CZ51,DF51,DL51,DR51,DX51,ED51,EM51)</f>
        <v>0</v>
      </c>
      <c r="W51" s="99"/>
      <c r="X51" s="78"/>
      <c r="Y51" s="93">
        <f t="shared" si="166"/>
        <v>28</v>
      </c>
      <c r="Z51" s="94">
        <f t="shared" si="17"/>
        <v>0</v>
      </c>
      <c r="AA51" s="95">
        <f t="shared" si="18"/>
        <v>0</v>
      </c>
      <c r="AB51" s="100"/>
      <c r="AC51" s="99"/>
      <c r="AD51" s="78"/>
      <c r="AE51" s="93">
        <f t="shared" si="167"/>
        <v>28</v>
      </c>
      <c r="AF51" s="94">
        <f t="shared" si="20"/>
        <v>0</v>
      </c>
      <c r="AG51" s="95">
        <f t="shared" si="21"/>
        <v>0</v>
      </c>
      <c r="AH51" s="100"/>
      <c r="AI51" s="99"/>
      <c r="AJ51" s="78"/>
      <c r="AK51" s="93">
        <f t="shared" si="168"/>
        <v>28</v>
      </c>
      <c r="AL51" s="94">
        <f t="shared" si="23"/>
        <v>0</v>
      </c>
      <c r="AM51" s="95">
        <f t="shared" si="24"/>
        <v>0</v>
      </c>
      <c r="AN51" s="100"/>
      <c r="AO51" s="99"/>
      <c r="AP51" s="78"/>
      <c r="AQ51" s="93">
        <f t="shared" si="169"/>
        <v>28</v>
      </c>
      <c r="AR51" s="94">
        <f t="shared" si="26"/>
        <v>0</v>
      </c>
      <c r="AS51" s="95">
        <f t="shared" si="27"/>
        <v>0</v>
      </c>
      <c r="AT51" s="100"/>
      <c r="AU51" s="99"/>
      <c r="AV51" s="78"/>
      <c r="AW51" s="93">
        <f t="shared" si="170"/>
        <v>28</v>
      </c>
      <c r="AX51" s="94">
        <f t="shared" si="29"/>
        <v>0</v>
      </c>
      <c r="AY51" s="95">
        <f t="shared" si="30"/>
        <v>0</v>
      </c>
      <c r="AZ51" s="100"/>
      <c r="BA51" s="99"/>
      <c r="BB51" s="78"/>
      <c r="BC51" s="93">
        <f t="shared" si="171"/>
        <v>28</v>
      </c>
      <c r="BD51" s="94">
        <f t="shared" si="32"/>
        <v>0</v>
      </c>
      <c r="BE51" s="95">
        <f t="shared" si="33"/>
        <v>0</v>
      </c>
      <c r="BF51" s="100"/>
      <c r="BG51" s="99"/>
      <c r="BH51" s="78"/>
      <c r="BI51" s="93">
        <f t="shared" si="172"/>
        <v>28</v>
      </c>
      <c r="BJ51" s="94">
        <f t="shared" si="35"/>
        <v>0</v>
      </c>
      <c r="BK51" s="95">
        <f t="shared" si="36"/>
        <v>0</v>
      </c>
      <c r="BL51" s="100"/>
      <c r="BM51" s="99"/>
      <c r="BN51" s="78"/>
      <c r="BO51" s="93">
        <f t="shared" si="173"/>
        <v>28</v>
      </c>
      <c r="BP51" s="94">
        <f t="shared" si="38"/>
        <v>0</v>
      </c>
      <c r="BQ51" s="95">
        <f t="shared" si="39"/>
        <v>0</v>
      </c>
      <c r="BR51" s="100"/>
      <c r="BS51" s="99"/>
      <c r="BT51" s="78"/>
      <c r="BU51" s="93">
        <f t="shared" si="174"/>
        <v>28</v>
      </c>
      <c r="BV51" s="94">
        <f t="shared" si="41"/>
        <v>0</v>
      </c>
      <c r="BW51" s="95">
        <f t="shared" si="42"/>
        <v>0</v>
      </c>
      <c r="BX51" s="100"/>
      <c r="BY51" s="99"/>
      <c r="BZ51" s="78"/>
      <c r="CA51" s="93">
        <f t="shared" si="175"/>
        <v>28</v>
      </c>
      <c r="CB51" s="94">
        <f t="shared" si="44"/>
        <v>0</v>
      </c>
      <c r="CC51" s="95">
        <f t="shared" si="45"/>
        <v>0</v>
      </c>
      <c r="CD51" s="115"/>
      <c r="CE51" s="101"/>
      <c r="CF51" s="115"/>
      <c r="CG51" s="99"/>
      <c r="CH51" s="78"/>
      <c r="CI51" s="93">
        <f t="shared" si="176"/>
        <v>28</v>
      </c>
      <c r="CJ51" s="94">
        <f t="shared" si="47"/>
        <v>0</v>
      </c>
      <c r="CK51" s="95">
        <f t="shared" si="48"/>
        <v>0</v>
      </c>
      <c r="CL51" s="100"/>
      <c r="CM51" s="99"/>
      <c r="CN51" s="78"/>
      <c r="CO51" s="93">
        <f t="shared" si="177"/>
        <v>28</v>
      </c>
      <c r="CP51" s="94">
        <f t="shared" si="50"/>
        <v>0</v>
      </c>
      <c r="CQ51" s="95">
        <f t="shared" si="51"/>
        <v>0</v>
      </c>
      <c r="CR51" s="100"/>
      <c r="CS51" s="99"/>
      <c r="CT51" s="78"/>
      <c r="CU51" s="93">
        <f t="shared" si="178"/>
        <v>28</v>
      </c>
      <c r="CV51" s="94">
        <f t="shared" si="53"/>
        <v>0</v>
      </c>
      <c r="CW51" s="95">
        <f t="shared" si="54"/>
        <v>0</v>
      </c>
      <c r="CX51" s="100"/>
      <c r="CY51" s="99"/>
      <c r="CZ51" s="78"/>
      <c r="DA51" s="93">
        <f t="shared" si="179"/>
        <v>28</v>
      </c>
      <c r="DB51" s="94">
        <f t="shared" si="56"/>
        <v>0</v>
      </c>
      <c r="DC51" s="95">
        <f t="shared" si="57"/>
        <v>0</v>
      </c>
      <c r="DD51" s="100"/>
      <c r="DE51" s="99"/>
      <c r="DF51" s="78"/>
      <c r="DG51" s="93">
        <f t="shared" si="180"/>
        <v>28</v>
      </c>
      <c r="DH51" s="94">
        <f t="shared" si="59"/>
        <v>0</v>
      </c>
      <c r="DI51" s="95">
        <f t="shared" si="60"/>
        <v>0</v>
      </c>
      <c r="DJ51" s="100"/>
      <c r="DK51" s="99"/>
      <c r="DL51" s="78"/>
      <c r="DM51" s="93">
        <f t="shared" si="181"/>
        <v>28</v>
      </c>
      <c r="DN51" s="94">
        <f t="shared" si="62"/>
        <v>0</v>
      </c>
      <c r="DO51" s="95">
        <f t="shared" si="63"/>
        <v>0</v>
      </c>
      <c r="DP51" s="100"/>
      <c r="DQ51" s="99"/>
      <c r="DR51" s="78"/>
      <c r="DS51" s="93">
        <f t="shared" si="182"/>
        <v>28</v>
      </c>
      <c r="DT51" s="94">
        <f t="shared" si="65"/>
        <v>0</v>
      </c>
      <c r="DU51" s="95">
        <f t="shared" si="66"/>
        <v>0</v>
      </c>
      <c r="DV51" s="100"/>
      <c r="DW51" s="99"/>
      <c r="DX51" s="78"/>
      <c r="DY51" s="93">
        <f t="shared" si="183"/>
        <v>28</v>
      </c>
      <c r="DZ51" s="94">
        <f t="shared" si="68"/>
        <v>0</v>
      </c>
      <c r="EA51" s="95">
        <f t="shared" si="69"/>
        <v>0</v>
      </c>
      <c r="EB51" s="100"/>
      <c r="EC51" s="99"/>
      <c r="ED51" s="78"/>
      <c r="EE51" s="93">
        <f t="shared" si="184"/>
        <v>28</v>
      </c>
      <c r="EF51" s="94">
        <f t="shared" si="71"/>
        <v>0</v>
      </c>
      <c r="EG51" s="95">
        <f t="shared" si="72"/>
        <v>0</v>
      </c>
      <c r="EH51" s="100"/>
      <c r="EI51" s="115"/>
      <c r="EJ51" s="101"/>
      <c r="EK51" s="115"/>
      <c r="EL51" s="47" t="str">
        <f t="shared" ref="EL51:EL61" si="190">CONCATENATE(ES51,EU51,ET51,EU51,EV51)</f>
        <v>2/1/2011</v>
      </c>
      <c r="EM51" s="167">
        <f t="shared" si="185"/>
        <v>0</v>
      </c>
      <c r="EN51" s="93">
        <f t="shared" ref="EN51:EN61" si="191">IF((MONTH($A51)=1),31,IF((MONTH($A51)=2),28,IF((MONTH($A51)=3),31,IF((MONTH($A51)=4),30,IF((MONTH($A51)=5),31,IF((MONTH($A51)=6),30,IF((MONTH($A51)=7),31,IF((MONTH($A51)=8),31,IF((MONTH($A51)=9),30,IF((MONTH($A51)=10),31,IF((MONTH($A51)=11),30,IF((MONTH($A51)=12),31,0))))))))))))</f>
        <v>28</v>
      </c>
      <c r="EO51" s="94">
        <f t="shared" ref="EO51:EO61" si="192">DAY(EL51)</f>
        <v>1</v>
      </c>
      <c r="EP51" s="95">
        <f t="shared" si="186"/>
        <v>1</v>
      </c>
      <c r="EQ51" s="100"/>
      <c r="ES51" s="51">
        <f t="shared" si="10"/>
        <v>2</v>
      </c>
      <c r="ET51" s="165">
        <f>IF(ISNUMBER(SEARCH("*advance*",$EO$4)),1,IF(ISNUMBER(SEARCH("*arrears*",$EO$4)),(DAY(A51)),""))</f>
        <v>1</v>
      </c>
      <c r="EU51" s="164" t="s">
        <v>101</v>
      </c>
      <c r="EV51" s="166">
        <f t="shared" si="11"/>
        <v>2011</v>
      </c>
    </row>
    <row r="52" spans="1:152" s="51" customFormat="1">
      <c r="A52" s="179">
        <f>A51+31</f>
        <v>40633</v>
      </c>
      <c r="B52" s="180">
        <f t="shared" ref="B52:B61" si="193">C51</f>
        <v>0</v>
      </c>
      <c r="C52" s="79">
        <v>0</v>
      </c>
      <c r="D52" s="80"/>
      <c r="E52" s="81" t="e">
        <f t="shared" si="187"/>
        <v>#DIV/0!</v>
      </c>
      <c r="F52" s="120" t="e">
        <f t="shared" ref="F52:F61" si="194">SUM(1+E52)*F51</f>
        <v>#DIV/0!</v>
      </c>
      <c r="G52" s="83" t="e">
        <f t="shared" si="0"/>
        <v>#DIV/0!</v>
      </c>
      <c r="H52" s="103" t="e">
        <f t="shared" ref="H52:H61" si="195">SUM(1+E52)*H51</f>
        <v>#DIV/0!</v>
      </c>
      <c r="I52" s="104" t="e">
        <f t="shared" si="80"/>
        <v>#DIV/0!</v>
      </c>
      <c r="J52" s="85"/>
      <c r="K52" s="111">
        <f t="shared" si="160"/>
        <v>0</v>
      </c>
      <c r="L52" s="87">
        <f t="shared" si="161"/>
        <v>0</v>
      </c>
      <c r="M52" s="85" t="e">
        <f t="shared" si="162"/>
        <v>#DIV/0!</v>
      </c>
      <c r="N52" s="120" t="e">
        <f t="shared" ref="N52:N61" si="196">SUM(1+M52)*N51</f>
        <v>#DIV/0!</v>
      </c>
      <c r="O52" s="83" t="e">
        <f t="shared" si="163"/>
        <v>#DIV/0!</v>
      </c>
      <c r="P52" s="103" t="e">
        <f t="shared" ref="P52:P61" si="197">SUM(1+M52)*P51</f>
        <v>#DIV/0!</v>
      </c>
      <c r="Q52" s="104" t="e">
        <f t="shared" si="164"/>
        <v>#DIV/0!</v>
      </c>
      <c r="R52" s="85"/>
      <c r="S52" s="105" t="e">
        <f t="shared" si="165"/>
        <v>#DIV/0!</v>
      </c>
      <c r="T52" s="88"/>
      <c r="U52" s="90">
        <f t="shared" si="188"/>
        <v>0</v>
      </c>
      <c r="V52" s="91">
        <f t="shared" si="189"/>
        <v>0</v>
      </c>
      <c r="W52" s="99"/>
      <c r="X52" s="78"/>
      <c r="Y52" s="93">
        <f t="shared" si="166"/>
        <v>31</v>
      </c>
      <c r="Z52" s="94">
        <f t="shared" si="17"/>
        <v>0</v>
      </c>
      <c r="AA52" s="95">
        <f t="shared" si="18"/>
        <v>0</v>
      </c>
      <c r="AB52" s="100"/>
      <c r="AC52" s="99"/>
      <c r="AD52" s="78"/>
      <c r="AE52" s="93">
        <f t="shared" si="167"/>
        <v>31</v>
      </c>
      <c r="AF52" s="94">
        <f t="shared" si="20"/>
        <v>0</v>
      </c>
      <c r="AG52" s="95">
        <f t="shared" si="21"/>
        <v>0</v>
      </c>
      <c r="AH52" s="100"/>
      <c r="AI52" s="99"/>
      <c r="AJ52" s="78"/>
      <c r="AK52" s="93">
        <f t="shared" si="168"/>
        <v>31</v>
      </c>
      <c r="AL52" s="94">
        <f t="shared" si="23"/>
        <v>0</v>
      </c>
      <c r="AM52" s="95">
        <f t="shared" si="24"/>
        <v>0</v>
      </c>
      <c r="AN52" s="100"/>
      <c r="AO52" s="99"/>
      <c r="AP52" s="78"/>
      <c r="AQ52" s="93">
        <f t="shared" si="169"/>
        <v>31</v>
      </c>
      <c r="AR52" s="94">
        <f t="shared" si="26"/>
        <v>0</v>
      </c>
      <c r="AS52" s="95">
        <f t="shared" si="27"/>
        <v>0</v>
      </c>
      <c r="AT52" s="100"/>
      <c r="AU52" s="99"/>
      <c r="AV52" s="78"/>
      <c r="AW52" s="93">
        <f t="shared" si="170"/>
        <v>31</v>
      </c>
      <c r="AX52" s="94">
        <f t="shared" si="29"/>
        <v>0</v>
      </c>
      <c r="AY52" s="95">
        <f t="shared" si="30"/>
        <v>0</v>
      </c>
      <c r="AZ52" s="100"/>
      <c r="BA52" s="99"/>
      <c r="BB52" s="78"/>
      <c r="BC52" s="93">
        <f t="shared" si="171"/>
        <v>31</v>
      </c>
      <c r="BD52" s="94">
        <f t="shared" si="32"/>
        <v>0</v>
      </c>
      <c r="BE52" s="95">
        <f t="shared" si="33"/>
        <v>0</v>
      </c>
      <c r="BF52" s="100"/>
      <c r="BG52" s="99"/>
      <c r="BH52" s="78"/>
      <c r="BI52" s="93">
        <f t="shared" si="172"/>
        <v>31</v>
      </c>
      <c r="BJ52" s="94">
        <f t="shared" si="35"/>
        <v>0</v>
      </c>
      <c r="BK52" s="95">
        <f t="shared" si="36"/>
        <v>0</v>
      </c>
      <c r="BL52" s="100"/>
      <c r="BM52" s="99"/>
      <c r="BN52" s="78"/>
      <c r="BO52" s="93">
        <f t="shared" si="173"/>
        <v>31</v>
      </c>
      <c r="BP52" s="94">
        <f t="shared" si="38"/>
        <v>0</v>
      </c>
      <c r="BQ52" s="95">
        <f t="shared" si="39"/>
        <v>0</v>
      </c>
      <c r="BR52" s="100"/>
      <c r="BS52" s="99"/>
      <c r="BT52" s="78"/>
      <c r="BU52" s="93">
        <f t="shared" si="174"/>
        <v>31</v>
      </c>
      <c r="BV52" s="94">
        <f t="shared" si="41"/>
        <v>0</v>
      </c>
      <c r="BW52" s="95">
        <f t="shared" si="42"/>
        <v>0</v>
      </c>
      <c r="BX52" s="100"/>
      <c r="BY52" s="99"/>
      <c r="BZ52" s="78"/>
      <c r="CA52" s="93">
        <f t="shared" si="175"/>
        <v>31</v>
      </c>
      <c r="CB52" s="94">
        <f t="shared" si="44"/>
        <v>0</v>
      </c>
      <c r="CC52" s="95">
        <f t="shared" si="45"/>
        <v>0</v>
      </c>
      <c r="CD52" s="115"/>
      <c r="CE52" s="101"/>
      <c r="CF52" s="115"/>
      <c r="CG52" s="99"/>
      <c r="CH52" s="78"/>
      <c r="CI52" s="93">
        <f t="shared" si="176"/>
        <v>31</v>
      </c>
      <c r="CJ52" s="94">
        <f t="shared" si="47"/>
        <v>0</v>
      </c>
      <c r="CK52" s="95">
        <f t="shared" si="48"/>
        <v>0</v>
      </c>
      <c r="CL52" s="100"/>
      <c r="CM52" s="99"/>
      <c r="CN52" s="78"/>
      <c r="CO52" s="93">
        <f t="shared" si="177"/>
        <v>31</v>
      </c>
      <c r="CP52" s="94">
        <f t="shared" si="50"/>
        <v>0</v>
      </c>
      <c r="CQ52" s="95">
        <f t="shared" si="51"/>
        <v>0</v>
      </c>
      <c r="CR52" s="100"/>
      <c r="CS52" s="99"/>
      <c r="CT52" s="78"/>
      <c r="CU52" s="93">
        <f t="shared" si="178"/>
        <v>31</v>
      </c>
      <c r="CV52" s="94">
        <f t="shared" si="53"/>
        <v>0</v>
      </c>
      <c r="CW52" s="95">
        <f t="shared" si="54"/>
        <v>0</v>
      </c>
      <c r="CX52" s="100"/>
      <c r="CY52" s="99"/>
      <c r="CZ52" s="78"/>
      <c r="DA52" s="93">
        <f t="shared" si="179"/>
        <v>31</v>
      </c>
      <c r="DB52" s="94">
        <f t="shared" si="56"/>
        <v>0</v>
      </c>
      <c r="DC52" s="95">
        <f t="shared" si="57"/>
        <v>0</v>
      </c>
      <c r="DD52" s="100"/>
      <c r="DE52" s="99"/>
      <c r="DF52" s="78"/>
      <c r="DG52" s="93">
        <f t="shared" si="180"/>
        <v>31</v>
      </c>
      <c r="DH52" s="94">
        <f t="shared" si="59"/>
        <v>0</v>
      </c>
      <c r="DI52" s="95">
        <f t="shared" si="60"/>
        <v>0</v>
      </c>
      <c r="DJ52" s="100"/>
      <c r="DK52" s="99"/>
      <c r="DL52" s="78"/>
      <c r="DM52" s="93">
        <f t="shared" si="181"/>
        <v>31</v>
      </c>
      <c r="DN52" s="94">
        <f t="shared" si="62"/>
        <v>0</v>
      </c>
      <c r="DO52" s="95">
        <f t="shared" si="63"/>
        <v>0</v>
      </c>
      <c r="DP52" s="100"/>
      <c r="DQ52" s="99"/>
      <c r="DR52" s="78"/>
      <c r="DS52" s="93">
        <f t="shared" si="182"/>
        <v>31</v>
      </c>
      <c r="DT52" s="94">
        <f t="shared" si="65"/>
        <v>0</v>
      </c>
      <c r="DU52" s="95">
        <f t="shared" si="66"/>
        <v>0</v>
      </c>
      <c r="DV52" s="100"/>
      <c r="DW52" s="99"/>
      <c r="DX52" s="78"/>
      <c r="DY52" s="93">
        <f t="shared" si="183"/>
        <v>31</v>
      </c>
      <c r="DZ52" s="94">
        <f t="shared" si="68"/>
        <v>0</v>
      </c>
      <c r="EA52" s="95">
        <f t="shared" si="69"/>
        <v>0</v>
      </c>
      <c r="EB52" s="100"/>
      <c r="EC52" s="99"/>
      <c r="ED52" s="78"/>
      <c r="EE52" s="93">
        <f t="shared" si="184"/>
        <v>31</v>
      </c>
      <c r="EF52" s="94">
        <f t="shared" si="71"/>
        <v>0</v>
      </c>
      <c r="EG52" s="95">
        <f t="shared" si="72"/>
        <v>0</v>
      </c>
      <c r="EH52" s="100"/>
      <c r="EI52" s="115"/>
      <c r="EJ52" s="101"/>
      <c r="EK52" s="115"/>
      <c r="EL52" s="47" t="str">
        <f t="shared" si="190"/>
        <v>3/1/2011</v>
      </c>
      <c r="EM52" s="167">
        <f t="shared" si="185"/>
        <v>0</v>
      </c>
      <c r="EN52" s="93">
        <f t="shared" si="191"/>
        <v>31</v>
      </c>
      <c r="EO52" s="94">
        <f t="shared" si="192"/>
        <v>1</v>
      </c>
      <c r="EP52" s="95">
        <f t="shared" si="186"/>
        <v>1</v>
      </c>
      <c r="EQ52" s="100"/>
      <c r="ES52" s="51">
        <f t="shared" si="10"/>
        <v>3</v>
      </c>
      <c r="ET52" s="165">
        <f t="shared" ref="ET52:ET61" si="198">IF(ISNUMBER(SEARCH("*advance*",$EO$4)),1,IF(ISNUMBER(SEARCH("*arrears*",$EO$4)),(DAY(A52)),""))</f>
        <v>1</v>
      </c>
      <c r="EU52" s="164" t="s">
        <v>101</v>
      </c>
      <c r="EV52" s="166">
        <f t="shared" si="11"/>
        <v>2011</v>
      </c>
    </row>
    <row r="53" spans="1:152" s="51" customFormat="1">
      <c r="A53" s="179">
        <f>A52+30</f>
        <v>40663</v>
      </c>
      <c r="B53" s="180">
        <f t="shared" si="193"/>
        <v>0</v>
      </c>
      <c r="C53" s="79">
        <v>0</v>
      </c>
      <c r="D53" s="80"/>
      <c r="E53" s="81" t="e">
        <f t="shared" si="187"/>
        <v>#DIV/0!</v>
      </c>
      <c r="F53" s="120" t="e">
        <f t="shared" si="194"/>
        <v>#DIV/0!</v>
      </c>
      <c r="G53" s="83" t="e">
        <f t="shared" si="0"/>
        <v>#DIV/0!</v>
      </c>
      <c r="H53" s="103" t="e">
        <f t="shared" si="195"/>
        <v>#DIV/0!</v>
      </c>
      <c r="I53" s="104" t="e">
        <f t="shared" si="80"/>
        <v>#DIV/0!</v>
      </c>
      <c r="J53" s="85"/>
      <c r="K53" s="111">
        <f t="shared" si="160"/>
        <v>0</v>
      </c>
      <c r="L53" s="87">
        <f t="shared" si="161"/>
        <v>0</v>
      </c>
      <c r="M53" s="85" t="e">
        <f t="shared" si="162"/>
        <v>#DIV/0!</v>
      </c>
      <c r="N53" s="120" t="e">
        <f t="shared" si="196"/>
        <v>#DIV/0!</v>
      </c>
      <c r="O53" s="83" t="e">
        <f t="shared" si="163"/>
        <v>#DIV/0!</v>
      </c>
      <c r="P53" s="103" t="e">
        <f t="shared" si="197"/>
        <v>#DIV/0!</v>
      </c>
      <c r="Q53" s="104" t="e">
        <f t="shared" si="164"/>
        <v>#DIV/0!</v>
      </c>
      <c r="R53" s="85"/>
      <c r="S53" s="105" t="e">
        <f t="shared" si="165"/>
        <v>#DIV/0!</v>
      </c>
      <c r="T53" s="88"/>
      <c r="U53" s="90">
        <f t="shared" si="188"/>
        <v>0</v>
      </c>
      <c r="V53" s="91">
        <f t="shared" si="189"/>
        <v>0</v>
      </c>
      <c r="W53" s="99"/>
      <c r="X53" s="78"/>
      <c r="Y53" s="93">
        <f t="shared" si="166"/>
        <v>30</v>
      </c>
      <c r="Z53" s="94">
        <f t="shared" si="17"/>
        <v>0</v>
      </c>
      <c r="AA53" s="95">
        <f t="shared" si="18"/>
        <v>0</v>
      </c>
      <c r="AB53" s="100"/>
      <c r="AC53" s="99"/>
      <c r="AD53" s="78"/>
      <c r="AE53" s="93">
        <f t="shared" si="167"/>
        <v>30</v>
      </c>
      <c r="AF53" s="94">
        <f t="shared" si="20"/>
        <v>0</v>
      </c>
      <c r="AG53" s="95">
        <f t="shared" si="21"/>
        <v>0</v>
      </c>
      <c r="AH53" s="100"/>
      <c r="AI53" s="99"/>
      <c r="AJ53" s="78"/>
      <c r="AK53" s="93">
        <f t="shared" si="168"/>
        <v>30</v>
      </c>
      <c r="AL53" s="94">
        <f t="shared" si="23"/>
        <v>0</v>
      </c>
      <c r="AM53" s="95">
        <f t="shared" si="24"/>
        <v>0</v>
      </c>
      <c r="AN53" s="100"/>
      <c r="AO53" s="99"/>
      <c r="AP53" s="78"/>
      <c r="AQ53" s="93">
        <f t="shared" si="169"/>
        <v>30</v>
      </c>
      <c r="AR53" s="94">
        <f t="shared" si="26"/>
        <v>0</v>
      </c>
      <c r="AS53" s="95">
        <f t="shared" si="27"/>
        <v>0</v>
      </c>
      <c r="AT53" s="100"/>
      <c r="AU53" s="99"/>
      <c r="AV53" s="78"/>
      <c r="AW53" s="93">
        <f t="shared" si="170"/>
        <v>30</v>
      </c>
      <c r="AX53" s="94">
        <f t="shared" si="29"/>
        <v>0</v>
      </c>
      <c r="AY53" s="95">
        <f t="shared" si="30"/>
        <v>0</v>
      </c>
      <c r="AZ53" s="100"/>
      <c r="BA53" s="99"/>
      <c r="BB53" s="78"/>
      <c r="BC53" s="93">
        <f t="shared" si="171"/>
        <v>30</v>
      </c>
      <c r="BD53" s="94">
        <f t="shared" si="32"/>
        <v>0</v>
      </c>
      <c r="BE53" s="95">
        <f t="shared" si="33"/>
        <v>0</v>
      </c>
      <c r="BF53" s="100"/>
      <c r="BG53" s="99"/>
      <c r="BH53" s="78"/>
      <c r="BI53" s="93">
        <f t="shared" si="172"/>
        <v>30</v>
      </c>
      <c r="BJ53" s="94">
        <f t="shared" si="35"/>
        <v>0</v>
      </c>
      <c r="BK53" s="95">
        <f t="shared" si="36"/>
        <v>0</v>
      </c>
      <c r="BL53" s="100"/>
      <c r="BM53" s="99"/>
      <c r="BN53" s="78"/>
      <c r="BO53" s="93">
        <f t="shared" si="173"/>
        <v>30</v>
      </c>
      <c r="BP53" s="94">
        <f t="shared" si="38"/>
        <v>0</v>
      </c>
      <c r="BQ53" s="95">
        <f t="shared" si="39"/>
        <v>0</v>
      </c>
      <c r="BR53" s="100"/>
      <c r="BS53" s="99"/>
      <c r="BT53" s="78"/>
      <c r="BU53" s="93">
        <f t="shared" si="174"/>
        <v>30</v>
      </c>
      <c r="BV53" s="94">
        <f t="shared" si="41"/>
        <v>0</v>
      </c>
      <c r="BW53" s="95">
        <f t="shared" si="42"/>
        <v>0</v>
      </c>
      <c r="BX53" s="100"/>
      <c r="BY53" s="99"/>
      <c r="BZ53" s="78"/>
      <c r="CA53" s="93">
        <f t="shared" si="175"/>
        <v>30</v>
      </c>
      <c r="CB53" s="94">
        <f t="shared" si="44"/>
        <v>0</v>
      </c>
      <c r="CC53" s="95">
        <f t="shared" si="45"/>
        <v>0</v>
      </c>
      <c r="CD53" s="115"/>
      <c r="CE53" s="101"/>
      <c r="CF53" s="115"/>
      <c r="CG53" s="99"/>
      <c r="CH53" s="78"/>
      <c r="CI53" s="93">
        <f t="shared" si="176"/>
        <v>30</v>
      </c>
      <c r="CJ53" s="94">
        <f t="shared" si="47"/>
        <v>0</v>
      </c>
      <c r="CK53" s="95">
        <f t="shared" si="48"/>
        <v>0</v>
      </c>
      <c r="CL53" s="100"/>
      <c r="CM53" s="99"/>
      <c r="CN53" s="78"/>
      <c r="CO53" s="93">
        <f t="shared" si="177"/>
        <v>30</v>
      </c>
      <c r="CP53" s="94">
        <f t="shared" si="50"/>
        <v>0</v>
      </c>
      <c r="CQ53" s="95">
        <f t="shared" si="51"/>
        <v>0</v>
      </c>
      <c r="CR53" s="100"/>
      <c r="CS53" s="99"/>
      <c r="CT53" s="78"/>
      <c r="CU53" s="93">
        <f t="shared" si="178"/>
        <v>30</v>
      </c>
      <c r="CV53" s="94">
        <f t="shared" si="53"/>
        <v>0</v>
      </c>
      <c r="CW53" s="95">
        <f t="shared" si="54"/>
        <v>0</v>
      </c>
      <c r="CX53" s="100"/>
      <c r="CY53" s="99"/>
      <c r="CZ53" s="78"/>
      <c r="DA53" s="93">
        <f t="shared" si="179"/>
        <v>30</v>
      </c>
      <c r="DB53" s="94">
        <f t="shared" si="56"/>
        <v>0</v>
      </c>
      <c r="DC53" s="95">
        <f t="shared" si="57"/>
        <v>0</v>
      </c>
      <c r="DD53" s="100"/>
      <c r="DE53" s="99"/>
      <c r="DF53" s="78"/>
      <c r="DG53" s="93">
        <f t="shared" si="180"/>
        <v>30</v>
      </c>
      <c r="DH53" s="94">
        <f t="shared" si="59"/>
        <v>0</v>
      </c>
      <c r="DI53" s="95">
        <f t="shared" si="60"/>
        <v>0</v>
      </c>
      <c r="DJ53" s="100"/>
      <c r="DK53" s="99"/>
      <c r="DL53" s="78"/>
      <c r="DM53" s="93">
        <f t="shared" si="181"/>
        <v>30</v>
      </c>
      <c r="DN53" s="94">
        <f t="shared" si="62"/>
        <v>0</v>
      </c>
      <c r="DO53" s="95">
        <f t="shared" si="63"/>
        <v>0</v>
      </c>
      <c r="DP53" s="100"/>
      <c r="DQ53" s="99"/>
      <c r="DR53" s="78"/>
      <c r="DS53" s="93">
        <f t="shared" si="182"/>
        <v>30</v>
      </c>
      <c r="DT53" s="94">
        <f t="shared" si="65"/>
        <v>0</v>
      </c>
      <c r="DU53" s="95">
        <f t="shared" si="66"/>
        <v>0</v>
      </c>
      <c r="DV53" s="100"/>
      <c r="DW53" s="99"/>
      <c r="DX53" s="78"/>
      <c r="DY53" s="93">
        <f t="shared" si="183"/>
        <v>30</v>
      </c>
      <c r="DZ53" s="94">
        <f t="shared" si="68"/>
        <v>0</v>
      </c>
      <c r="EA53" s="95">
        <f t="shared" si="69"/>
        <v>0</v>
      </c>
      <c r="EB53" s="100"/>
      <c r="EC53" s="99"/>
      <c r="ED53" s="78"/>
      <c r="EE53" s="93">
        <f t="shared" si="184"/>
        <v>30</v>
      </c>
      <c r="EF53" s="94">
        <f t="shared" si="71"/>
        <v>0</v>
      </c>
      <c r="EG53" s="95">
        <f t="shared" si="72"/>
        <v>0</v>
      </c>
      <c r="EH53" s="100"/>
      <c r="EI53" s="115"/>
      <c r="EJ53" s="101"/>
      <c r="EK53" s="115"/>
      <c r="EL53" s="47" t="str">
        <f t="shared" si="190"/>
        <v>4/1/2011</v>
      </c>
      <c r="EM53" s="167">
        <f t="shared" si="185"/>
        <v>0</v>
      </c>
      <c r="EN53" s="93">
        <f t="shared" si="191"/>
        <v>30</v>
      </c>
      <c r="EO53" s="94">
        <f t="shared" si="192"/>
        <v>1</v>
      </c>
      <c r="EP53" s="95">
        <f t="shared" si="186"/>
        <v>1</v>
      </c>
      <c r="EQ53" s="100"/>
      <c r="ES53" s="51">
        <f t="shared" si="10"/>
        <v>4</v>
      </c>
      <c r="ET53" s="165">
        <f t="shared" si="198"/>
        <v>1</v>
      </c>
      <c r="EU53" s="164" t="s">
        <v>101</v>
      </c>
      <c r="EV53" s="166">
        <f t="shared" si="11"/>
        <v>2011</v>
      </c>
    </row>
    <row r="54" spans="1:152" s="102" customFormat="1">
      <c r="A54" s="179">
        <f>A53+31</f>
        <v>40694</v>
      </c>
      <c r="B54" s="180">
        <f t="shared" si="193"/>
        <v>0</v>
      </c>
      <c r="C54" s="79">
        <v>0</v>
      </c>
      <c r="D54" s="97"/>
      <c r="E54" s="81" t="e">
        <f t="shared" si="187"/>
        <v>#DIV/0!</v>
      </c>
      <c r="F54" s="119" t="e">
        <f t="shared" si="194"/>
        <v>#DIV/0!</v>
      </c>
      <c r="G54" s="98" t="e">
        <f t="shared" si="0"/>
        <v>#DIV/0!</v>
      </c>
      <c r="H54" s="82" t="e">
        <f t="shared" si="195"/>
        <v>#DIV/0!</v>
      </c>
      <c r="I54" s="84" t="e">
        <f t="shared" si="80"/>
        <v>#DIV/0!</v>
      </c>
      <c r="J54" s="88"/>
      <c r="K54" s="86">
        <f t="shared" si="160"/>
        <v>0</v>
      </c>
      <c r="L54" s="87">
        <f t="shared" si="161"/>
        <v>0</v>
      </c>
      <c r="M54" s="88" t="e">
        <f t="shared" si="162"/>
        <v>#DIV/0!</v>
      </c>
      <c r="N54" s="119" t="e">
        <f t="shared" si="196"/>
        <v>#DIV/0!</v>
      </c>
      <c r="O54" s="98" t="e">
        <f t="shared" si="163"/>
        <v>#DIV/0!</v>
      </c>
      <c r="P54" s="82" t="e">
        <f t="shared" si="197"/>
        <v>#DIV/0!</v>
      </c>
      <c r="Q54" s="84" t="e">
        <f t="shared" si="164"/>
        <v>#DIV/0!</v>
      </c>
      <c r="R54" s="88"/>
      <c r="S54" s="89" t="e">
        <f t="shared" si="165"/>
        <v>#DIV/0!</v>
      </c>
      <c r="T54" s="88"/>
      <c r="U54" s="90">
        <f t="shared" si="188"/>
        <v>0</v>
      </c>
      <c r="V54" s="91">
        <f t="shared" si="189"/>
        <v>0</v>
      </c>
      <c r="W54" s="99"/>
      <c r="X54" s="78"/>
      <c r="Y54" s="93">
        <f t="shared" si="166"/>
        <v>31</v>
      </c>
      <c r="Z54" s="94">
        <f t="shared" si="17"/>
        <v>0</v>
      </c>
      <c r="AA54" s="95">
        <f t="shared" si="18"/>
        <v>0</v>
      </c>
      <c r="AB54" s="100"/>
      <c r="AC54" s="99"/>
      <c r="AD54" s="78"/>
      <c r="AE54" s="93">
        <f t="shared" si="167"/>
        <v>31</v>
      </c>
      <c r="AF54" s="94">
        <f t="shared" si="20"/>
        <v>0</v>
      </c>
      <c r="AG54" s="95">
        <f t="shared" si="21"/>
        <v>0</v>
      </c>
      <c r="AH54" s="100"/>
      <c r="AI54" s="99"/>
      <c r="AJ54" s="78"/>
      <c r="AK54" s="93">
        <f t="shared" si="168"/>
        <v>31</v>
      </c>
      <c r="AL54" s="94">
        <f t="shared" si="23"/>
        <v>0</v>
      </c>
      <c r="AM54" s="95">
        <f t="shared" si="24"/>
        <v>0</v>
      </c>
      <c r="AN54" s="100"/>
      <c r="AO54" s="99"/>
      <c r="AP54" s="78"/>
      <c r="AQ54" s="93">
        <f t="shared" si="169"/>
        <v>31</v>
      </c>
      <c r="AR54" s="94">
        <f t="shared" si="26"/>
        <v>0</v>
      </c>
      <c r="AS54" s="95">
        <f t="shared" si="27"/>
        <v>0</v>
      </c>
      <c r="AT54" s="100"/>
      <c r="AU54" s="99"/>
      <c r="AV54" s="78"/>
      <c r="AW54" s="93">
        <f t="shared" si="170"/>
        <v>31</v>
      </c>
      <c r="AX54" s="94">
        <f t="shared" si="29"/>
        <v>0</v>
      </c>
      <c r="AY54" s="95">
        <f t="shared" si="30"/>
        <v>0</v>
      </c>
      <c r="AZ54" s="100"/>
      <c r="BA54" s="99"/>
      <c r="BB54" s="78"/>
      <c r="BC54" s="93">
        <f t="shared" si="171"/>
        <v>31</v>
      </c>
      <c r="BD54" s="94">
        <f t="shared" si="32"/>
        <v>0</v>
      </c>
      <c r="BE54" s="95">
        <f t="shared" si="33"/>
        <v>0</v>
      </c>
      <c r="BF54" s="100"/>
      <c r="BG54" s="99"/>
      <c r="BH54" s="78"/>
      <c r="BI54" s="93">
        <f t="shared" si="172"/>
        <v>31</v>
      </c>
      <c r="BJ54" s="94">
        <f t="shared" si="35"/>
        <v>0</v>
      </c>
      <c r="BK54" s="95">
        <f t="shared" si="36"/>
        <v>0</v>
      </c>
      <c r="BL54" s="100"/>
      <c r="BM54" s="99"/>
      <c r="BN54" s="78"/>
      <c r="BO54" s="93">
        <f t="shared" si="173"/>
        <v>31</v>
      </c>
      <c r="BP54" s="94">
        <f t="shared" si="38"/>
        <v>0</v>
      </c>
      <c r="BQ54" s="95">
        <f t="shared" si="39"/>
        <v>0</v>
      </c>
      <c r="BR54" s="100"/>
      <c r="BS54" s="99"/>
      <c r="BT54" s="78"/>
      <c r="BU54" s="93">
        <f t="shared" si="174"/>
        <v>31</v>
      </c>
      <c r="BV54" s="94">
        <f t="shared" si="41"/>
        <v>0</v>
      </c>
      <c r="BW54" s="95">
        <f t="shared" si="42"/>
        <v>0</v>
      </c>
      <c r="BX54" s="100"/>
      <c r="BY54" s="99"/>
      <c r="BZ54" s="78"/>
      <c r="CA54" s="93">
        <f t="shared" si="175"/>
        <v>31</v>
      </c>
      <c r="CB54" s="94">
        <f t="shared" si="44"/>
        <v>0</v>
      </c>
      <c r="CC54" s="95">
        <f t="shared" si="45"/>
        <v>0</v>
      </c>
      <c r="CD54" s="95"/>
      <c r="CE54" s="101"/>
      <c r="CF54" s="95"/>
      <c r="CG54" s="99"/>
      <c r="CH54" s="78"/>
      <c r="CI54" s="93">
        <f t="shared" si="176"/>
        <v>31</v>
      </c>
      <c r="CJ54" s="94">
        <f t="shared" si="47"/>
        <v>0</v>
      </c>
      <c r="CK54" s="95">
        <f t="shared" si="48"/>
        <v>0</v>
      </c>
      <c r="CL54" s="100"/>
      <c r="CM54" s="99"/>
      <c r="CN54" s="78"/>
      <c r="CO54" s="93">
        <f t="shared" si="177"/>
        <v>31</v>
      </c>
      <c r="CP54" s="94">
        <f t="shared" si="50"/>
        <v>0</v>
      </c>
      <c r="CQ54" s="95">
        <f t="shared" si="51"/>
        <v>0</v>
      </c>
      <c r="CR54" s="100"/>
      <c r="CS54" s="99"/>
      <c r="CT54" s="78"/>
      <c r="CU54" s="93">
        <f t="shared" si="178"/>
        <v>31</v>
      </c>
      <c r="CV54" s="94">
        <f t="shared" si="53"/>
        <v>0</v>
      </c>
      <c r="CW54" s="95">
        <f t="shared" si="54"/>
        <v>0</v>
      </c>
      <c r="CX54" s="100"/>
      <c r="CY54" s="99"/>
      <c r="CZ54" s="78"/>
      <c r="DA54" s="93">
        <f t="shared" si="179"/>
        <v>31</v>
      </c>
      <c r="DB54" s="94">
        <f t="shared" si="56"/>
        <v>0</v>
      </c>
      <c r="DC54" s="95">
        <f t="shared" si="57"/>
        <v>0</v>
      </c>
      <c r="DD54" s="100"/>
      <c r="DE54" s="99"/>
      <c r="DF54" s="78"/>
      <c r="DG54" s="93">
        <f t="shared" si="180"/>
        <v>31</v>
      </c>
      <c r="DH54" s="94">
        <f t="shared" si="59"/>
        <v>0</v>
      </c>
      <c r="DI54" s="95">
        <f t="shared" si="60"/>
        <v>0</v>
      </c>
      <c r="DJ54" s="100"/>
      <c r="DK54" s="99"/>
      <c r="DL54" s="78"/>
      <c r="DM54" s="93">
        <f t="shared" si="181"/>
        <v>31</v>
      </c>
      <c r="DN54" s="94">
        <f t="shared" si="62"/>
        <v>0</v>
      </c>
      <c r="DO54" s="95">
        <f t="shared" si="63"/>
        <v>0</v>
      </c>
      <c r="DP54" s="100"/>
      <c r="DQ54" s="99"/>
      <c r="DR54" s="78"/>
      <c r="DS54" s="93">
        <f t="shared" si="182"/>
        <v>31</v>
      </c>
      <c r="DT54" s="94">
        <f t="shared" si="65"/>
        <v>0</v>
      </c>
      <c r="DU54" s="95">
        <f t="shared" si="66"/>
        <v>0</v>
      </c>
      <c r="DV54" s="100"/>
      <c r="DW54" s="99"/>
      <c r="DX54" s="78"/>
      <c r="DY54" s="93">
        <f t="shared" si="183"/>
        <v>31</v>
      </c>
      <c r="DZ54" s="94">
        <f t="shared" si="68"/>
        <v>0</v>
      </c>
      <c r="EA54" s="95">
        <f t="shared" si="69"/>
        <v>0</v>
      </c>
      <c r="EB54" s="100"/>
      <c r="EC54" s="99"/>
      <c r="ED54" s="78"/>
      <c r="EE54" s="93">
        <f t="shared" si="184"/>
        <v>31</v>
      </c>
      <c r="EF54" s="94">
        <f t="shared" si="71"/>
        <v>0</v>
      </c>
      <c r="EG54" s="95">
        <f t="shared" si="72"/>
        <v>0</v>
      </c>
      <c r="EH54" s="100"/>
      <c r="EI54" s="95"/>
      <c r="EJ54" s="101"/>
      <c r="EK54" s="95"/>
      <c r="EL54" s="47" t="str">
        <f t="shared" si="190"/>
        <v>5/1/2011</v>
      </c>
      <c r="EM54" s="167">
        <f t="shared" si="185"/>
        <v>0</v>
      </c>
      <c r="EN54" s="93">
        <f t="shared" si="191"/>
        <v>31</v>
      </c>
      <c r="EO54" s="94">
        <f t="shared" si="192"/>
        <v>1</v>
      </c>
      <c r="EP54" s="95">
        <f t="shared" si="186"/>
        <v>1</v>
      </c>
      <c r="EQ54" s="100"/>
      <c r="ES54" s="51">
        <f t="shared" si="10"/>
        <v>5</v>
      </c>
      <c r="ET54" s="165">
        <f t="shared" si="198"/>
        <v>1</v>
      </c>
      <c r="EU54" s="164" t="s">
        <v>101</v>
      </c>
      <c r="EV54" s="166">
        <f t="shared" si="11"/>
        <v>2011</v>
      </c>
    </row>
    <row r="55" spans="1:152" s="102" customFormat="1">
      <c r="A55" s="179">
        <f>A54+30</f>
        <v>40724</v>
      </c>
      <c r="B55" s="180">
        <f t="shared" si="193"/>
        <v>0</v>
      </c>
      <c r="C55" s="79">
        <v>0</v>
      </c>
      <c r="D55" s="97"/>
      <c r="E55" s="81" t="e">
        <f t="shared" si="187"/>
        <v>#DIV/0!</v>
      </c>
      <c r="F55" s="119" t="e">
        <f t="shared" si="194"/>
        <v>#DIV/0!</v>
      </c>
      <c r="G55" s="98" t="e">
        <f t="shared" si="0"/>
        <v>#DIV/0!</v>
      </c>
      <c r="H55" s="82" t="e">
        <f t="shared" si="195"/>
        <v>#DIV/0!</v>
      </c>
      <c r="I55" s="84" t="e">
        <f t="shared" si="80"/>
        <v>#DIV/0!</v>
      </c>
      <c r="J55" s="88"/>
      <c r="K55" s="86">
        <f t="shared" si="160"/>
        <v>0</v>
      </c>
      <c r="L55" s="87">
        <f t="shared" si="161"/>
        <v>0</v>
      </c>
      <c r="M55" s="88" t="e">
        <f t="shared" si="162"/>
        <v>#DIV/0!</v>
      </c>
      <c r="N55" s="119" t="e">
        <f t="shared" si="196"/>
        <v>#DIV/0!</v>
      </c>
      <c r="O55" s="98" t="e">
        <f t="shared" si="163"/>
        <v>#DIV/0!</v>
      </c>
      <c r="P55" s="82" t="e">
        <f t="shared" si="197"/>
        <v>#DIV/0!</v>
      </c>
      <c r="Q55" s="84" t="e">
        <f t="shared" si="164"/>
        <v>#DIV/0!</v>
      </c>
      <c r="R55" s="88"/>
      <c r="S55" s="89" t="e">
        <f t="shared" si="165"/>
        <v>#DIV/0!</v>
      </c>
      <c r="T55" s="88"/>
      <c r="U55" s="90">
        <f t="shared" si="188"/>
        <v>0</v>
      </c>
      <c r="V55" s="91">
        <f t="shared" si="189"/>
        <v>0</v>
      </c>
      <c r="W55" s="99"/>
      <c r="X55" s="78"/>
      <c r="Y55" s="93">
        <f t="shared" si="166"/>
        <v>30</v>
      </c>
      <c r="Z55" s="94">
        <f t="shared" si="17"/>
        <v>0</v>
      </c>
      <c r="AA55" s="95">
        <f t="shared" si="18"/>
        <v>0</v>
      </c>
      <c r="AB55" s="100"/>
      <c r="AC55" s="99"/>
      <c r="AD55" s="78"/>
      <c r="AE55" s="93">
        <f t="shared" si="167"/>
        <v>30</v>
      </c>
      <c r="AF55" s="94">
        <f t="shared" si="20"/>
        <v>0</v>
      </c>
      <c r="AG55" s="95">
        <f t="shared" si="21"/>
        <v>0</v>
      </c>
      <c r="AH55" s="100"/>
      <c r="AI55" s="99"/>
      <c r="AJ55" s="78"/>
      <c r="AK55" s="93">
        <f t="shared" si="168"/>
        <v>30</v>
      </c>
      <c r="AL55" s="94">
        <f t="shared" si="23"/>
        <v>0</v>
      </c>
      <c r="AM55" s="95">
        <f t="shared" si="24"/>
        <v>0</v>
      </c>
      <c r="AN55" s="100"/>
      <c r="AO55" s="99"/>
      <c r="AP55" s="78"/>
      <c r="AQ55" s="93">
        <f t="shared" si="169"/>
        <v>30</v>
      </c>
      <c r="AR55" s="94">
        <f t="shared" si="26"/>
        <v>0</v>
      </c>
      <c r="AS55" s="95">
        <f t="shared" si="27"/>
        <v>0</v>
      </c>
      <c r="AT55" s="100"/>
      <c r="AU55" s="99"/>
      <c r="AV55" s="78"/>
      <c r="AW55" s="93">
        <f t="shared" si="170"/>
        <v>30</v>
      </c>
      <c r="AX55" s="94">
        <f t="shared" si="29"/>
        <v>0</v>
      </c>
      <c r="AY55" s="95">
        <f t="shared" si="30"/>
        <v>0</v>
      </c>
      <c r="AZ55" s="100"/>
      <c r="BA55" s="99"/>
      <c r="BB55" s="78"/>
      <c r="BC55" s="93">
        <f t="shared" si="171"/>
        <v>30</v>
      </c>
      <c r="BD55" s="94">
        <f t="shared" si="32"/>
        <v>0</v>
      </c>
      <c r="BE55" s="95">
        <f t="shared" si="33"/>
        <v>0</v>
      </c>
      <c r="BF55" s="100"/>
      <c r="BG55" s="99"/>
      <c r="BH55" s="78"/>
      <c r="BI55" s="93">
        <f t="shared" si="172"/>
        <v>30</v>
      </c>
      <c r="BJ55" s="94">
        <f t="shared" si="35"/>
        <v>0</v>
      </c>
      <c r="BK55" s="95">
        <f t="shared" si="36"/>
        <v>0</v>
      </c>
      <c r="BL55" s="100"/>
      <c r="BM55" s="99"/>
      <c r="BN55" s="78"/>
      <c r="BO55" s="93">
        <f t="shared" si="173"/>
        <v>30</v>
      </c>
      <c r="BP55" s="94">
        <f t="shared" si="38"/>
        <v>0</v>
      </c>
      <c r="BQ55" s="95">
        <f t="shared" si="39"/>
        <v>0</v>
      </c>
      <c r="BR55" s="100"/>
      <c r="BS55" s="99"/>
      <c r="BT55" s="78"/>
      <c r="BU55" s="93">
        <f t="shared" si="174"/>
        <v>30</v>
      </c>
      <c r="BV55" s="94">
        <f t="shared" si="41"/>
        <v>0</v>
      </c>
      <c r="BW55" s="95">
        <f t="shared" si="42"/>
        <v>0</v>
      </c>
      <c r="BX55" s="100"/>
      <c r="BY55" s="99"/>
      <c r="BZ55" s="78"/>
      <c r="CA55" s="93">
        <f t="shared" si="175"/>
        <v>30</v>
      </c>
      <c r="CB55" s="94">
        <f t="shared" si="44"/>
        <v>0</v>
      </c>
      <c r="CC55" s="95">
        <f t="shared" si="45"/>
        <v>0</v>
      </c>
      <c r="CD55" s="95"/>
      <c r="CE55" s="101"/>
      <c r="CF55" s="95"/>
      <c r="CG55" s="99"/>
      <c r="CH55" s="78"/>
      <c r="CI55" s="93">
        <f t="shared" si="176"/>
        <v>30</v>
      </c>
      <c r="CJ55" s="94">
        <f t="shared" si="47"/>
        <v>0</v>
      </c>
      <c r="CK55" s="95">
        <f t="shared" si="48"/>
        <v>0</v>
      </c>
      <c r="CL55" s="100"/>
      <c r="CM55" s="99"/>
      <c r="CN55" s="78"/>
      <c r="CO55" s="93">
        <f t="shared" si="177"/>
        <v>30</v>
      </c>
      <c r="CP55" s="94">
        <f t="shared" si="50"/>
        <v>0</v>
      </c>
      <c r="CQ55" s="95">
        <f t="shared" si="51"/>
        <v>0</v>
      </c>
      <c r="CR55" s="100"/>
      <c r="CS55" s="99"/>
      <c r="CT55" s="78"/>
      <c r="CU55" s="93">
        <f t="shared" si="178"/>
        <v>30</v>
      </c>
      <c r="CV55" s="94">
        <f t="shared" si="53"/>
        <v>0</v>
      </c>
      <c r="CW55" s="95">
        <f t="shared" si="54"/>
        <v>0</v>
      </c>
      <c r="CX55" s="100"/>
      <c r="CY55" s="99"/>
      <c r="CZ55" s="78"/>
      <c r="DA55" s="93">
        <f t="shared" si="179"/>
        <v>30</v>
      </c>
      <c r="DB55" s="94">
        <f t="shared" si="56"/>
        <v>0</v>
      </c>
      <c r="DC55" s="95">
        <f t="shared" si="57"/>
        <v>0</v>
      </c>
      <c r="DD55" s="100"/>
      <c r="DE55" s="99"/>
      <c r="DF55" s="78"/>
      <c r="DG55" s="93">
        <f t="shared" si="180"/>
        <v>30</v>
      </c>
      <c r="DH55" s="94">
        <f t="shared" si="59"/>
        <v>0</v>
      </c>
      <c r="DI55" s="95">
        <f t="shared" si="60"/>
        <v>0</v>
      </c>
      <c r="DJ55" s="100"/>
      <c r="DK55" s="99"/>
      <c r="DL55" s="78"/>
      <c r="DM55" s="93">
        <f t="shared" si="181"/>
        <v>30</v>
      </c>
      <c r="DN55" s="94">
        <f t="shared" si="62"/>
        <v>0</v>
      </c>
      <c r="DO55" s="95">
        <f t="shared" si="63"/>
        <v>0</v>
      </c>
      <c r="DP55" s="100"/>
      <c r="DQ55" s="99"/>
      <c r="DR55" s="78"/>
      <c r="DS55" s="93">
        <f t="shared" si="182"/>
        <v>30</v>
      </c>
      <c r="DT55" s="94">
        <f t="shared" si="65"/>
        <v>0</v>
      </c>
      <c r="DU55" s="95">
        <f t="shared" si="66"/>
        <v>0</v>
      </c>
      <c r="DV55" s="100"/>
      <c r="DW55" s="99"/>
      <c r="DX55" s="78"/>
      <c r="DY55" s="93">
        <f t="shared" si="183"/>
        <v>30</v>
      </c>
      <c r="DZ55" s="94">
        <f t="shared" si="68"/>
        <v>0</v>
      </c>
      <c r="EA55" s="95">
        <f t="shared" si="69"/>
        <v>0</v>
      </c>
      <c r="EB55" s="100"/>
      <c r="EC55" s="99"/>
      <c r="ED55" s="78"/>
      <c r="EE55" s="93">
        <f t="shared" si="184"/>
        <v>30</v>
      </c>
      <c r="EF55" s="94">
        <f t="shared" si="71"/>
        <v>0</v>
      </c>
      <c r="EG55" s="95">
        <f t="shared" si="72"/>
        <v>0</v>
      </c>
      <c r="EH55" s="100"/>
      <c r="EI55" s="95"/>
      <c r="EJ55" s="101"/>
      <c r="EK55" s="95"/>
      <c r="EL55" s="47" t="str">
        <f t="shared" si="190"/>
        <v>6/1/2011</v>
      </c>
      <c r="EM55" s="167">
        <f t="shared" si="185"/>
        <v>0</v>
      </c>
      <c r="EN55" s="93">
        <f t="shared" si="191"/>
        <v>30</v>
      </c>
      <c r="EO55" s="94">
        <f t="shared" si="192"/>
        <v>1</v>
      </c>
      <c r="EP55" s="95">
        <f t="shared" si="186"/>
        <v>1</v>
      </c>
      <c r="EQ55" s="100"/>
      <c r="ES55" s="51">
        <f t="shared" si="10"/>
        <v>6</v>
      </c>
      <c r="ET55" s="165">
        <f t="shared" si="198"/>
        <v>1</v>
      </c>
      <c r="EU55" s="164" t="s">
        <v>101</v>
      </c>
      <c r="EV55" s="166">
        <f t="shared" si="11"/>
        <v>2011</v>
      </c>
    </row>
    <row r="56" spans="1:152" s="102" customFormat="1">
      <c r="A56" s="179">
        <f>A55+31</f>
        <v>40755</v>
      </c>
      <c r="B56" s="180">
        <f t="shared" si="193"/>
        <v>0</v>
      </c>
      <c r="C56" s="79">
        <v>0</v>
      </c>
      <c r="D56" s="97"/>
      <c r="E56" s="81" t="e">
        <f t="shared" si="187"/>
        <v>#DIV/0!</v>
      </c>
      <c r="F56" s="119" t="e">
        <f t="shared" si="194"/>
        <v>#DIV/0!</v>
      </c>
      <c r="G56" s="98" t="e">
        <f t="shared" si="0"/>
        <v>#DIV/0!</v>
      </c>
      <c r="H56" s="82" t="e">
        <f t="shared" si="195"/>
        <v>#DIV/0!</v>
      </c>
      <c r="I56" s="84" t="e">
        <f t="shared" si="80"/>
        <v>#DIV/0!</v>
      </c>
      <c r="J56" s="88"/>
      <c r="K56" s="86">
        <f t="shared" si="160"/>
        <v>0</v>
      </c>
      <c r="L56" s="87">
        <f t="shared" si="161"/>
        <v>0</v>
      </c>
      <c r="M56" s="88" t="e">
        <f t="shared" si="162"/>
        <v>#DIV/0!</v>
      </c>
      <c r="N56" s="119" t="e">
        <f t="shared" si="196"/>
        <v>#DIV/0!</v>
      </c>
      <c r="O56" s="98" t="e">
        <f t="shared" si="163"/>
        <v>#DIV/0!</v>
      </c>
      <c r="P56" s="82" t="e">
        <f t="shared" si="197"/>
        <v>#DIV/0!</v>
      </c>
      <c r="Q56" s="84" t="e">
        <f t="shared" si="164"/>
        <v>#DIV/0!</v>
      </c>
      <c r="R56" s="88"/>
      <c r="S56" s="89" t="e">
        <f t="shared" si="165"/>
        <v>#DIV/0!</v>
      </c>
      <c r="T56" s="88"/>
      <c r="U56" s="90">
        <f t="shared" si="188"/>
        <v>0</v>
      </c>
      <c r="V56" s="91">
        <f t="shared" si="189"/>
        <v>0</v>
      </c>
      <c r="W56" s="99"/>
      <c r="X56" s="78"/>
      <c r="Y56" s="93">
        <f t="shared" si="166"/>
        <v>31</v>
      </c>
      <c r="Z56" s="94">
        <f t="shared" si="17"/>
        <v>0</v>
      </c>
      <c r="AA56" s="95">
        <f t="shared" si="18"/>
        <v>0</v>
      </c>
      <c r="AB56" s="100"/>
      <c r="AC56" s="99"/>
      <c r="AD56" s="78"/>
      <c r="AE56" s="93">
        <f t="shared" si="167"/>
        <v>31</v>
      </c>
      <c r="AF56" s="94">
        <f t="shared" si="20"/>
        <v>0</v>
      </c>
      <c r="AG56" s="95">
        <f t="shared" si="21"/>
        <v>0</v>
      </c>
      <c r="AH56" s="100"/>
      <c r="AI56" s="99"/>
      <c r="AJ56" s="78"/>
      <c r="AK56" s="93">
        <f t="shared" si="168"/>
        <v>31</v>
      </c>
      <c r="AL56" s="94">
        <f t="shared" si="23"/>
        <v>0</v>
      </c>
      <c r="AM56" s="95">
        <f t="shared" si="24"/>
        <v>0</v>
      </c>
      <c r="AN56" s="100"/>
      <c r="AO56" s="99"/>
      <c r="AP56" s="78"/>
      <c r="AQ56" s="93">
        <f t="shared" si="169"/>
        <v>31</v>
      </c>
      <c r="AR56" s="94">
        <f t="shared" si="26"/>
        <v>0</v>
      </c>
      <c r="AS56" s="95">
        <f t="shared" si="27"/>
        <v>0</v>
      </c>
      <c r="AT56" s="100"/>
      <c r="AU56" s="99"/>
      <c r="AV56" s="78"/>
      <c r="AW56" s="93">
        <f t="shared" si="170"/>
        <v>31</v>
      </c>
      <c r="AX56" s="94">
        <f t="shared" si="29"/>
        <v>0</v>
      </c>
      <c r="AY56" s="95">
        <f t="shared" si="30"/>
        <v>0</v>
      </c>
      <c r="AZ56" s="100"/>
      <c r="BA56" s="99"/>
      <c r="BB56" s="78"/>
      <c r="BC56" s="93">
        <f t="shared" si="171"/>
        <v>31</v>
      </c>
      <c r="BD56" s="94">
        <f t="shared" si="32"/>
        <v>0</v>
      </c>
      <c r="BE56" s="95">
        <f t="shared" si="33"/>
        <v>0</v>
      </c>
      <c r="BF56" s="100"/>
      <c r="BG56" s="99"/>
      <c r="BH56" s="78"/>
      <c r="BI56" s="93">
        <f t="shared" si="172"/>
        <v>31</v>
      </c>
      <c r="BJ56" s="94">
        <f t="shared" si="35"/>
        <v>0</v>
      </c>
      <c r="BK56" s="95">
        <f t="shared" si="36"/>
        <v>0</v>
      </c>
      <c r="BL56" s="100"/>
      <c r="BM56" s="99"/>
      <c r="BN56" s="78"/>
      <c r="BO56" s="93">
        <f t="shared" si="173"/>
        <v>31</v>
      </c>
      <c r="BP56" s="94">
        <f t="shared" si="38"/>
        <v>0</v>
      </c>
      <c r="BQ56" s="95">
        <f t="shared" si="39"/>
        <v>0</v>
      </c>
      <c r="BR56" s="100"/>
      <c r="BS56" s="99"/>
      <c r="BT56" s="78"/>
      <c r="BU56" s="93">
        <f t="shared" si="174"/>
        <v>31</v>
      </c>
      <c r="BV56" s="94">
        <f t="shared" si="41"/>
        <v>0</v>
      </c>
      <c r="BW56" s="95">
        <f t="shared" si="42"/>
        <v>0</v>
      </c>
      <c r="BX56" s="100"/>
      <c r="BY56" s="99"/>
      <c r="BZ56" s="78"/>
      <c r="CA56" s="93">
        <f t="shared" si="175"/>
        <v>31</v>
      </c>
      <c r="CB56" s="94">
        <f t="shared" si="44"/>
        <v>0</v>
      </c>
      <c r="CC56" s="95">
        <f t="shared" si="45"/>
        <v>0</v>
      </c>
      <c r="CD56" s="95"/>
      <c r="CE56" s="101"/>
      <c r="CF56" s="95"/>
      <c r="CG56" s="99"/>
      <c r="CH56" s="78"/>
      <c r="CI56" s="93">
        <f t="shared" si="176"/>
        <v>31</v>
      </c>
      <c r="CJ56" s="94">
        <f t="shared" si="47"/>
        <v>0</v>
      </c>
      <c r="CK56" s="95">
        <f t="shared" si="48"/>
        <v>0</v>
      </c>
      <c r="CL56" s="100"/>
      <c r="CM56" s="99"/>
      <c r="CN56" s="78"/>
      <c r="CO56" s="93">
        <f t="shared" si="177"/>
        <v>31</v>
      </c>
      <c r="CP56" s="94">
        <f t="shared" si="50"/>
        <v>0</v>
      </c>
      <c r="CQ56" s="95">
        <f t="shared" si="51"/>
        <v>0</v>
      </c>
      <c r="CR56" s="100"/>
      <c r="CS56" s="99"/>
      <c r="CT56" s="78"/>
      <c r="CU56" s="93">
        <f t="shared" si="178"/>
        <v>31</v>
      </c>
      <c r="CV56" s="94">
        <f t="shared" si="53"/>
        <v>0</v>
      </c>
      <c r="CW56" s="95">
        <f t="shared" si="54"/>
        <v>0</v>
      </c>
      <c r="CX56" s="100"/>
      <c r="CY56" s="99"/>
      <c r="CZ56" s="78"/>
      <c r="DA56" s="93">
        <f t="shared" si="179"/>
        <v>31</v>
      </c>
      <c r="DB56" s="94">
        <f t="shared" si="56"/>
        <v>0</v>
      </c>
      <c r="DC56" s="95">
        <f t="shared" si="57"/>
        <v>0</v>
      </c>
      <c r="DD56" s="100"/>
      <c r="DE56" s="99"/>
      <c r="DF56" s="78"/>
      <c r="DG56" s="93">
        <f t="shared" si="180"/>
        <v>31</v>
      </c>
      <c r="DH56" s="94">
        <f t="shared" si="59"/>
        <v>0</v>
      </c>
      <c r="DI56" s="95">
        <f t="shared" si="60"/>
        <v>0</v>
      </c>
      <c r="DJ56" s="100"/>
      <c r="DK56" s="99"/>
      <c r="DL56" s="78"/>
      <c r="DM56" s="93">
        <f t="shared" si="181"/>
        <v>31</v>
      </c>
      <c r="DN56" s="94">
        <f t="shared" si="62"/>
        <v>0</v>
      </c>
      <c r="DO56" s="95">
        <f t="shared" si="63"/>
        <v>0</v>
      </c>
      <c r="DP56" s="100"/>
      <c r="DQ56" s="99"/>
      <c r="DR56" s="78"/>
      <c r="DS56" s="93">
        <f t="shared" si="182"/>
        <v>31</v>
      </c>
      <c r="DT56" s="94">
        <f t="shared" si="65"/>
        <v>0</v>
      </c>
      <c r="DU56" s="95">
        <f t="shared" si="66"/>
        <v>0</v>
      </c>
      <c r="DV56" s="100"/>
      <c r="DW56" s="99"/>
      <c r="DX56" s="78"/>
      <c r="DY56" s="93">
        <f t="shared" si="183"/>
        <v>31</v>
      </c>
      <c r="DZ56" s="94">
        <f t="shared" si="68"/>
        <v>0</v>
      </c>
      <c r="EA56" s="95">
        <f t="shared" si="69"/>
        <v>0</v>
      </c>
      <c r="EB56" s="100"/>
      <c r="EC56" s="99"/>
      <c r="ED56" s="78"/>
      <c r="EE56" s="93">
        <f t="shared" si="184"/>
        <v>31</v>
      </c>
      <c r="EF56" s="94">
        <f t="shared" si="71"/>
        <v>0</v>
      </c>
      <c r="EG56" s="95">
        <f t="shared" si="72"/>
        <v>0</v>
      </c>
      <c r="EH56" s="100"/>
      <c r="EI56" s="95"/>
      <c r="EJ56" s="101"/>
      <c r="EK56" s="95"/>
      <c r="EL56" s="47" t="str">
        <f t="shared" si="190"/>
        <v>7/1/2011</v>
      </c>
      <c r="EM56" s="167">
        <f t="shared" si="185"/>
        <v>0</v>
      </c>
      <c r="EN56" s="93">
        <f t="shared" si="191"/>
        <v>31</v>
      </c>
      <c r="EO56" s="94">
        <f t="shared" si="192"/>
        <v>1</v>
      </c>
      <c r="EP56" s="95">
        <f t="shared" si="186"/>
        <v>1</v>
      </c>
      <c r="EQ56" s="100"/>
      <c r="ES56" s="51">
        <f t="shared" si="10"/>
        <v>7</v>
      </c>
      <c r="ET56" s="165">
        <f t="shared" si="198"/>
        <v>1</v>
      </c>
      <c r="EU56" s="164" t="s">
        <v>101</v>
      </c>
      <c r="EV56" s="166">
        <f t="shared" si="11"/>
        <v>2011</v>
      </c>
    </row>
    <row r="57" spans="1:152" s="102" customFormat="1">
      <c r="A57" s="179">
        <f>A56+31</f>
        <v>40786</v>
      </c>
      <c r="B57" s="180">
        <f t="shared" si="193"/>
        <v>0</v>
      </c>
      <c r="C57" s="79">
        <v>0</v>
      </c>
      <c r="D57" s="97"/>
      <c r="E57" s="81" t="e">
        <f t="shared" si="187"/>
        <v>#DIV/0!</v>
      </c>
      <c r="F57" s="119" t="e">
        <f t="shared" si="194"/>
        <v>#DIV/0!</v>
      </c>
      <c r="G57" s="98" t="e">
        <f t="shared" si="0"/>
        <v>#DIV/0!</v>
      </c>
      <c r="H57" s="82" t="e">
        <f t="shared" si="195"/>
        <v>#DIV/0!</v>
      </c>
      <c r="I57" s="84" t="e">
        <f t="shared" si="80"/>
        <v>#DIV/0!</v>
      </c>
      <c r="J57" s="88"/>
      <c r="K57" s="86">
        <f t="shared" si="160"/>
        <v>0</v>
      </c>
      <c r="L57" s="87">
        <f t="shared" si="161"/>
        <v>0</v>
      </c>
      <c r="M57" s="88" t="e">
        <f t="shared" si="162"/>
        <v>#DIV/0!</v>
      </c>
      <c r="N57" s="119" t="e">
        <f t="shared" si="196"/>
        <v>#DIV/0!</v>
      </c>
      <c r="O57" s="98" t="e">
        <f t="shared" si="163"/>
        <v>#DIV/0!</v>
      </c>
      <c r="P57" s="82" t="e">
        <f t="shared" si="197"/>
        <v>#DIV/0!</v>
      </c>
      <c r="Q57" s="84" t="e">
        <f t="shared" si="164"/>
        <v>#DIV/0!</v>
      </c>
      <c r="R57" s="88"/>
      <c r="S57" s="89" t="e">
        <f t="shared" si="165"/>
        <v>#DIV/0!</v>
      </c>
      <c r="T57" s="88"/>
      <c r="U57" s="90">
        <f t="shared" si="188"/>
        <v>0</v>
      </c>
      <c r="V57" s="91">
        <f t="shared" si="189"/>
        <v>0</v>
      </c>
      <c r="W57" s="99"/>
      <c r="X57" s="78"/>
      <c r="Y57" s="93">
        <f t="shared" si="166"/>
        <v>31</v>
      </c>
      <c r="Z57" s="94">
        <f t="shared" si="17"/>
        <v>0</v>
      </c>
      <c r="AA57" s="95">
        <f t="shared" si="18"/>
        <v>0</v>
      </c>
      <c r="AB57" s="100"/>
      <c r="AC57" s="99"/>
      <c r="AD57" s="78"/>
      <c r="AE57" s="93">
        <f t="shared" si="167"/>
        <v>31</v>
      </c>
      <c r="AF57" s="94">
        <f t="shared" si="20"/>
        <v>0</v>
      </c>
      <c r="AG57" s="95">
        <f t="shared" si="21"/>
        <v>0</v>
      </c>
      <c r="AH57" s="100"/>
      <c r="AI57" s="99"/>
      <c r="AJ57" s="78"/>
      <c r="AK57" s="93">
        <f t="shared" si="168"/>
        <v>31</v>
      </c>
      <c r="AL57" s="94">
        <f t="shared" si="23"/>
        <v>0</v>
      </c>
      <c r="AM57" s="95">
        <f t="shared" si="24"/>
        <v>0</v>
      </c>
      <c r="AN57" s="100"/>
      <c r="AO57" s="99"/>
      <c r="AP57" s="78"/>
      <c r="AQ57" s="93">
        <f t="shared" si="169"/>
        <v>31</v>
      </c>
      <c r="AR57" s="94">
        <f t="shared" si="26"/>
        <v>0</v>
      </c>
      <c r="AS57" s="95">
        <f t="shared" si="27"/>
        <v>0</v>
      </c>
      <c r="AT57" s="100"/>
      <c r="AU57" s="99"/>
      <c r="AV57" s="78"/>
      <c r="AW57" s="93">
        <f t="shared" si="170"/>
        <v>31</v>
      </c>
      <c r="AX57" s="94">
        <f t="shared" si="29"/>
        <v>0</v>
      </c>
      <c r="AY57" s="95">
        <f t="shared" si="30"/>
        <v>0</v>
      </c>
      <c r="AZ57" s="100"/>
      <c r="BA57" s="99"/>
      <c r="BB57" s="78"/>
      <c r="BC57" s="93">
        <f t="shared" si="171"/>
        <v>31</v>
      </c>
      <c r="BD57" s="94">
        <f t="shared" si="32"/>
        <v>0</v>
      </c>
      <c r="BE57" s="95">
        <f t="shared" si="33"/>
        <v>0</v>
      </c>
      <c r="BF57" s="100"/>
      <c r="BG57" s="99"/>
      <c r="BH57" s="78"/>
      <c r="BI57" s="93">
        <f t="shared" si="172"/>
        <v>31</v>
      </c>
      <c r="BJ57" s="94">
        <f t="shared" si="35"/>
        <v>0</v>
      </c>
      <c r="BK57" s="95">
        <f t="shared" si="36"/>
        <v>0</v>
      </c>
      <c r="BL57" s="100"/>
      <c r="BM57" s="99"/>
      <c r="BN57" s="78"/>
      <c r="BO57" s="93">
        <f t="shared" si="173"/>
        <v>31</v>
      </c>
      <c r="BP57" s="94">
        <f t="shared" si="38"/>
        <v>0</v>
      </c>
      <c r="BQ57" s="95">
        <f t="shared" si="39"/>
        <v>0</v>
      </c>
      <c r="BR57" s="100"/>
      <c r="BS57" s="99"/>
      <c r="BT57" s="78"/>
      <c r="BU57" s="93">
        <f t="shared" si="174"/>
        <v>31</v>
      </c>
      <c r="BV57" s="94">
        <f t="shared" si="41"/>
        <v>0</v>
      </c>
      <c r="BW57" s="95">
        <f t="shared" si="42"/>
        <v>0</v>
      </c>
      <c r="BX57" s="100"/>
      <c r="BY57" s="99"/>
      <c r="BZ57" s="78"/>
      <c r="CA57" s="93">
        <f t="shared" si="175"/>
        <v>31</v>
      </c>
      <c r="CB57" s="94">
        <f t="shared" si="44"/>
        <v>0</v>
      </c>
      <c r="CC57" s="95">
        <f t="shared" si="45"/>
        <v>0</v>
      </c>
      <c r="CD57" s="95"/>
      <c r="CE57" s="101"/>
      <c r="CF57" s="95"/>
      <c r="CG57" s="99"/>
      <c r="CH57" s="78"/>
      <c r="CI57" s="93">
        <f t="shared" si="176"/>
        <v>31</v>
      </c>
      <c r="CJ57" s="94">
        <f t="shared" si="47"/>
        <v>0</v>
      </c>
      <c r="CK57" s="95">
        <f t="shared" si="48"/>
        <v>0</v>
      </c>
      <c r="CL57" s="100"/>
      <c r="CM57" s="99"/>
      <c r="CN57" s="78"/>
      <c r="CO57" s="93">
        <f t="shared" si="177"/>
        <v>31</v>
      </c>
      <c r="CP57" s="94">
        <f t="shared" si="50"/>
        <v>0</v>
      </c>
      <c r="CQ57" s="95">
        <f t="shared" si="51"/>
        <v>0</v>
      </c>
      <c r="CR57" s="100"/>
      <c r="CS57" s="99"/>
      <c r="CT57" s="78"/>
      <c r="CU57" s="93">
        <f t="shared" si="178"/>
        <v>31</v>
      </c>
      <c r="CV57" s="94">
        <f t="shared" si="53"/>
        <v>0</v>
      </c>
      <c r="CW57" s="95">
        <f t="shared" si="54"/>
        <v>0</v>
      </c>
      <c r="CX57" s="100"/>
      <c r="CY57" s="99"/>
      <c r="CZ57" s="78"/>
      <c r="DA57" s="93">
        <f t="shared" si="179"/>
        <v>31</v>
      </c>
      <c r="DB57" s="94">
        <f t="shared" si="56"/>
        <v>0</v>
      </c>
      <c r="DC57" s="95">
        <f t="shared" si="57"/>
        <v>0</v>
      </c>
      <c r="DD57" s="100"/>
      <c r="DE57" s="99"/>
      <c r="DF57" s="78"/>
      <c r="DG57" s="93">
        <f t="shared" si="180"/>
        <v>31</v>
      </c>
      <c r="DH57" s="94">
        <f t="shared" si="59"/>
        <v>0</v>
      </c>
      <c r="DI57" s="95">
        <f t="shared" si="60"/>
        <v>0</v>
      </c>
      <c r="DJ57" s="100"/>
      <c r="DK57" s="99"/>
      <c r="DL57" s="78"/>
      <c r="DM57" s="93">
        <f t="shared" si="181"/>
        <v>31</v>
      </c>
      <c r="DN57" s="94">
        <f t="shared" si="62"/>
        <v>0</v>
      </c>
      <c r="DO57" s="95">
        <f t="shared" si="63"/>
        <v>0</v>
      </c>
      <c r="DP57" s="100"/>
      <c r="DQ57" s="99"/>
      <c r="DR57" s="78"/>
      <c r="DS57" s="93">
        <f t="shared" si="182"/>
        <v>31</v>
      </c>
      <c r="DT57" s="94">
        <f t="shared" si="65"/>
        <v>0</v>
      </c>
      <c r="DU57" s="95">
        <f t="shared" si="66"/>
        <v>0</v>
      </c>
      <c r="DV57" s="100"/>
      <c r="DW57" s="99"/>
      <c r="DX57" s="78"/>
      <c r="DY57" s="93">
        <f t="shared" si="183"/>
        <v>31</v>
      </c>
      <c r="DZ57" s="94">
        <f t="shared" si="68"/>
        <v>0</v>
      </c>
      <c r="EA57" s="95">
        <f t="shared" si="69"/>
        <v>0</v>
      </c>
      <c r="EB57" s="100"/>
      <c r="EC57" s="99"/>
      <c r="ED57" s="78"/>
      <c r="EE57" s="93">
        <f t="shared" si="184"/>
        <v>31</v>
      </c>
      <c r="EF57" s="94">
        <f t="shared" si="71"/>
        <v>0</v>
      </c>
      <c r="EG57" s="95">
        <f t="shared" si="72"/>
        <v>0</v>
      </c>
      <c r="EH57" s="100"/>
      <c r="EI57" s="95"/>
      <c r="EJ57" s="101"/>
      <c r="EK57" s="95"/>
      <c r="EL57" s="47" t="str">
        <f t="shared" si="190"/>
        <v>8/1/2011</v>
      </c>
      <c r="EM57" s="167">
        <f t="shared" si="185"/>
        <v>0</v>
      </c>
      <c r="EN57" s="93">
        <f t="shared" si="191"/>
        <v>31</v>
      </c>
      <c r="EO57" s="94">
        <f t="shared" si="192"/>
        <v>1</v>
      </c>
      <c r="EP57" s="95">
        <f t="shared" si="186"/>
        <v>1</v>
      </c>
      <c r="EQ57" s="100"/>
      <c r="ES57" s="51">
        <f t="shared" si="10"/>
        <v>8</v>
      </c>
      <c r="ET57" s="165">
        <f t="shared" si="198"/>
        <v>1</v>
      </c>
      <c r="EU57" s="164" t="s">
        <v>101</v>
      </c>
      <c r="EV57" s="166">
        <f t="shared" si="11"/>
        <v>2011</v>
      </c>
    </row>
    <row r="58" spans="1:152" s="102" customFormat="1">
      <c r="A58" s="179">
        <f>A57+30</f>
        <v>40816</v>
      </c>
      <c r="B58" s="180">
        <f t="shared" si="193"/>
        <v>0</v>
      </c>
      <c r="C58" s="79">
        <v>0</v>
      </c>
      <c r="D58" s="97"/>
      <c r="E58" s="81" t="e">
        <f t="shared" si="187"/>
        <v>#DIV/0!</v>
      </c>
      <c r="F58" s="119" t="e">
        <f t="shared" si="194"/>
        <v>#DIV/0!</v>
      </c>
      <c r="G58" s="98" t="e">
        <f t="shared" si="0"/>
        <v>#DIV/0!</v>
      </c>
      <c r="H58" s="82" t="e">
        <f t="shared" si="195"/>
        <v>#DIV/0!</v>
      </c>
      <c r="I58" s="84" t="e">
        <f t="shared" si="80"/>
        <v>#DIV/0!</v>
      </c>
      <c r="J58" s="88"/>
      <c r="K58" s="86">
        <f t="shared" si="160"/>
        <v>0</v>
      </c>
      <c r="L58" s="87">
        <f t="shared" si="161"/>
        <v>0</v>
      </c>
      <c r="M58" s="88" t="e">
        <f t="shared" si="162"/>
        <v>#DIV/0!</v>
      </c>
      <c r="N58" s="119" t="e">
        <f t="shared" si="196"/>
        <v>#DIV/0!</v>
      </c>
      <c r="O58" s="98" t="e">
        <f t="shared" si="163"/>
        <v>#DIV/0!</v>
      </c>
      <c r="P58" s="82" t="e">
        <f t="shared" si="197"/>
        <v>#DIV/0!</v>
      </c>
      <c r="Q58" s="84" t="e">
        <f t="shared" si="164"/>
        <v>#DIV/0!</v>
      </c>
      <c r="R58" s="88"/>
      <c r="S58" s="89" t="e">
        <f t="shared" si="165"/>
        <v>#DIV/0!</v>
      </c>
      <c r="T58" s="88"/>
      <c r="U58" s="90">
        <f t="shared" si="188"/>
        <v>0</v>
      </c>
      <c r="V58" s="91">
        <f t="shared" si="189"/>
        <v>0</v>
      </c>
      <c r="W58" s="99"/>
      <c r="X58" s="78"/>
      <c r="Y58" s="93">
        <f t="shared" si="166"/>
        <v>30</v>
      </c>
      <c r="Z58" s="94">
        <f t="shared" si="17"/>
        <v>0</v>
      </c>
      <c r="AA58" s="95">
        <f t="shared" si="18"/>
        <v>0</v>
      </c>
      <c r="AB58" s="100"/>
      <c r="AC58" s="99"/>
      <c r="AD58" s="78"/>
      <c r="AE58" s="93">
        <f t="shared" si="167"/>
        <v>30</v>
      </c>
      <c r="AF58" s="94">
        <f t="shared" si="20"/>
        <v>0</v>
      </c>
      <c r="AG58" s="95">
        <f t="shared" si="21"/>
        <v>0</v>
      </c>
      <c r="AH58" s="100"/>
      <c r="AI58" s="99"/>
      <c r="AJ58" s="78"/>
      <c r="AK58" s="93">
        <f t="shared" si="168"/>
        <v>30</v>
      </c>
      <c r="AL58" s="94">
        <f t="shared" si="23"/>
        <v>0</v>
      </c>
      <c r="AM58" s="95">
        <f t="shared" si="24"/>
        <v>0</v>
      </c>
      <c r="AN58" s="100"/>
      <c r="AO58" s="99"/>
      <c r="AP58" s="78"/>
      <c r="AQ58" s="93">
        <f t="shared" si="169"/>
        <v>30</v>
      </c>
      <c r="AR58" s="94">
        <f t="shared" si="26"/>
        <v>0</v>
      </c>
      <c r="AS58" s="95">
        <f t="shared" si="27"/>
        <v>0</v>
      </c>
      <c r="AT58" s="100"/>
      <c r="AU58" s="99"/>
      <c r="AV58" s="78"/>
      <c r="AW58" s="93">
        <f t="shared" si="170"/>
        <v>30</v>
      </c>
      <c r="AX58" s="94">
        <f t="shared" si="29"/>
        <v>0</v>
      </c>
      <c r="AY58" s="95">
        <f t="shared" si="30"/>
        <v>0</v>
      </c>
      <c r="AZ58" s="100"/>
      <c r="BA58" s="99"/>
      <c r="BB58" s="78"/>
      <c r="BC58" s="93">
        <f t="shared" si="171"/>
        <v>30</v>
      </c>
      <c r="BD58" s="94">
        <f t="shared" si="32"/>
        <v>0</v>
      </c>
      <c r="BE58" s="95">
        <f t="shared" si="33"/>
        <v>0</v>
      </c>
      <c r="BF58" s="100"/>
      <c r="BG58" s="99"/>
      <c r="BH58" s="78"/>
      <c r="BI58" s="93">
        <f t="shared" si="172"/>
        <v>30</v>
      </c>
      <c r="BJ58" s="94">
        <f t="shared" si="35"/>
        <v>0</v>
      </c>
      <c r="BK58" s="95">
        <f t="shared" si="36"/>
        <v>0</v>
      </c>
      <c r="BL58" s="100"/>
      <c r="BM58" s="99"/>
      <c r="BN58" s="78"/>
      <c r="BO58" s="93">
        <f t="shared" si="173"/>
        <v>30</v>
      </c>
      <c r="BP58" s="94">
        <f t="shared" si="38"/>
        <v>0</v>
      </c>
      <c r="BQ58" s="95">
        <f t="shared" si="39"/>
        <v>0</v>
      </c>
      <c r="BR58" s="100"/>
      <c r="BS58" s="99"/>
      <c r="BT58" s="78"/>
      <c r="BU58" s="93">
        <f t="shared" si="174"/>
        <v>30</v>
      </c>
      <c r="BV58" s="94">
        <f t="shared" si="41"/>
        <v>0</v>
      </c>
      <c r="BW58" s="95">
        <f t="shared" si="42"/>
        <v>0</v>
      </c>
      <c r="BX58" s="100"/>
      <c r="BY58" s="99"/>
      <c r="BZ58" s="78"/>
      <c r="CA58" s="93">
        <f t="shared" si="175"/>
        <v>30</v>
      </c>
      <c r="CB58" s="94">
        <f t="shared" si="44"/>
        <v>0</v>
      </c>
      <c r="CC58" s="95">
        <f t="shared" si="45"/>
        <v>0</v>
      </c>
      <c r="CD58" s="95"/>
      <c r="CE58" s="101"/>
      <c r="CF58" s="95"/>
      <c r="CG58" s="99"/>
      <c r="CH58" s="78"/>
      <c r="CI58" s="93">
        <f t="shared" si="176"/>
        <v>30</v>
      </c>
      <c r="CJ58" s="94">
        <f t="shared" si="47"/>
        <v>0</v>
      </c>
      <c r="CK58" s="95">
        <f t="shared" si="48"/>
        <v>0</v>
      </c>
      <c r="CL58" s="100"/>
      <c r="CM58" s="99"/>
      <c r="CN58" s="78"/>
      <c r="CO58" s="93">
        <f t="shared" si="177"/>
        <v>30</v>
      </c>
      <c r="CP58" s="94">
        <f t="shared" si="50"/>
        <v>0</v>
      </c>
      <c r="CQ58" s="95">
        <f t="shared" si="51"/>
        <v>0</v>
      </c>
      <c r="CR58" s="100"/>
      <c r="CS58" s="99"/>
      <c r="CT58" s="78"/>
      <c r="CU58" s="93">
        <f t="shared" si="178"/>
        <v>30</v>
      </c>
      <c r="CV58" s="94">
        <f t="shared" si="53"/>
        <v>0</v>
      </c>
      <c r="CW58" s="95">
        <f t="shared" si="54"/>
        <v>0</v>
      </c>
      <c r="CX58" s="100"/>
      <c r="CY58" s="99"/>
      <c r="CZ58" s="78"/>
      <c r="DA58" s="93">
        <f t="shared" si="179"/>
        <v>30</v>
      </c>
      <c r="DB58" s="94">
        <f t="shared" si="56"/>
        <v>0</v>
      </c>
      <c r="DC58" s="95">
        <f t="shared" si="57"/>
        <v>0</v>
      </c>
      <c r="DD58" s="100"/>
      <c r="DE58" s="99"/>
      <c r="DF58" s="78"/>
      <c r="DG58" s="93">
        <f t="shared" si="180"/>
        <v>30</v>
      </c>
      <c r="DH58" s="94">
        <f t="shared" si="59"/>
        <v>0</v>
      </c>
      <c r="DI58" s="95">
        <f t="shared" si="60"/>
        <v>0</v>
      </c>
      <c r="DJ58" s="100"/>
      <c r="DK58" s="99"/>
      <c r="DL58" s="78"/>
      <c r="DM58" s="93">
        <f t="shared" si="181"/>
        <v>30</v>
      </c>
      <c r="DN58" s="94">
        <f t="shared" si="62"/>
        <v>0</v>
      </c>
      <c r="DO58" s="95">
        <f t="shared" si="63"/>
        <v>0</v>
      </c>
      <c r="DP58" s="100"/>
      <c r="DQ58" s="99"/>
      <c r="DR58" s="78"/>
      <c r="DS58" s="93">
        <f t="shared" si="182"/>
        <v>30</v>
      </c>
      <c r="DT58" s="94">
        <f t="shared" si="65"/>
        <v>0</v>
      </c>
      <c r="DU58" s="95">
        <f t="shared" si="66"/>
        <v>0</v>
      </c>
      <c r="DV58" s="100"/>
      <c r="DW58" s="99"/>
      <c r="DX58" s="78"/>
      <c r="DY58" s="93">
        <f t="shared" si="183"/>
        <v>30</v>
      </c>
      <c r="DZ58" s="94">
        <f t="shared" si="68"/>
        <v>0</v>
      </c>
      <c r="EA58" s="95">
        <f t="shared" si="69"/>
        <v>0</v>
      </c>
      <c r="EB58" s="100"/>
      <c r="EC58" s="99"/>
      <c r="ED58" s="78"/>
      <c r="EE58" s="93">
        <f t="shared" si="184"/>
        <v>30</v>
      </c>
      <c r="EF58" s="94">
        <f t="shared" si="71"/>
        <v>0</v>
      </c>
      <c r="EG58" s="95">
        <f t="shared" si="72"/>
        <v>0</v>
      </c>
      <c r="EH58" s="100"/>
      <c r="EI58" s="95"/>
      <c r="EJ58" s="101"/>
      <c r="EK58" s="95"/>
      <c r="EL58" s="47" t="str">
        <f t="shared" si="190"/>
        <v>9/1/2011</v>
      </c>
      <c r="EM58" s="167">
        <f t="shared" si="185"/>
        <v>0</v>
      </c>
      <c r="EN58" s="93">
        <f t="shared" si="191"/>
        <v>30</v>
      </c>
      <c r="EO58" s="94">
        <f t="shared" si="192"/>
        <v>1</v>
      </c>
      <c r="EP58" s="95">
        <f t="shared" si="186"/>
        <v>1</v>
      </c>
      <c r="EQ58" s="100"/>
      <c r="ES58" s="51">
        <f t="shared" si="10"/>
        <v>9</v>
      </c>
      <c r="ET58" s="165">
        <f t="shared" si="198"/>
        <v>1</v>
      </c>
      <c r="EU58" s="164" t="s">
        <v>101</v>
      </c>
      <c r="EV58" s="166">
        <f t="shared" si="11"/>
        <v>2011</v>
      </c>
    </row>
    <row r="59" spans="1:152" s="102" customFormat="1">
      <c r="A59" s="179">
        <f>A58+31</f>
        <v>40847</v>
      </c>
      <c r="B59" s="180">
        <f t="shared" si="193"/>
        <v>0</v>
      </c>
      <c r="C59" s="79">
        <v>0</v>
      </c>
      <c r="D59" s="97"/>
      <c r="E59" s="81" t="e">
        <f t="shared" si="187"/>
        <v>#DIV/0!</v>
      </c>
      <c r="F59" s="119" t="e">
        <f t="shared" si="194"/>
        <v>#DIV/0!</v>
      </c>
      <c r="G59" s="98" t="e">
        <f t="shared" si="0"/>
        <v>#DIV/0!</v>
      </c>
      <c r="H59" s="82" t="e">
        <f t="shared" si="195"/>
        <v>#DIV/0!</v>
      </c>
      <c r="I59" s="150" t="e">
        <f t="shared" si="80"/>
        <v>#DIV/0!</v>
      </c>
      <c r="J59" s="88"/>
      <c r="K59" s="86">
        <f t="shared" si="160"/>
        <v>0</v>
      </c>
      <c r="L59" s="87">
        <f t="shared" si="161"/>
        <v>0</v>
      </c>
      <c r="M59" s="88" t="e">
        <f t="shared" si="162"/>
        <v>#DIV/0!</v>
      </c>
      <c r="N59" s="119" t="e">
        <f t="shared" si="196"/>
        <v>#DIV/0!</v>
      </c>
      <c r="O59" s="98" t="e">
        <f t="shared" si="163"/>
        <v>#DIV/0!</v>
      </c>
      <c r="P59" s="82" t="e">
        <f t="shared" si="197"/>
        <v>#DIV/0!</v>
      </c>
      <c r="Q59" s="150" t="e">
        <f t="shared" si="164"/>
        <v>#DIV/0!</v>
      </c>
      <c r="R59" s="88"/>
      <c r="S59" s="89" t="e">
        <f t="shared" si="165"/>
        <v>#DIV/0!</v>
      </c>
      <c r="T59" s="88"/>
      <c r="U59" s="90">
        <f t="shared" si="188"/>
        <v>0</v>
      </c>
      <c r="V59" s="91">
        <f t="shared" si="189"/>
        <v>0</v>
      </c>
      <c r="W59" s="99"/>
      <c r="X59" s="78"/>
      <c r="Y59" s="93">
        <f t="shared" si="166"/>
        <v>31</v>
      </c>
      <c r="Z59" s="94">
        <f t="shared" si="17"/>
        <v>0</v>
      </c>
      <c r="AA59" s="95">
        <f t="shared" si="18"/>
        <v>0</v>
      </c>
      <c r="AB59" s="100"/>
      <c r="AC59" s="99"/>
      <c r="AD59" s="78"/>
      <c r="AE59" s="93">
        <f t="shared" si="167"/>
        <v>31</v>
      </c>
      <c r="AF59" s="94">
        <f t="shared" si="20"/>
        <v>0</v>
      </c>
      <c r="AG59" s="95">
        <f t="shared" si="21"/>
        <v>0</v>
      </c>
      <c r="AH59" s="100"/>
      <c r="AI59" s="99"/>
      <c r="AJ59" s="78"/>
      <c r="AK59" s="93">
        <f t="shared" si="168"/>
        <v>31</v>
      </c>
      <c r="AL59" s="94">
        <f t="shared" si="23"/>
        <v>0</v>
      </c>
      <c r="AM59" s="95">
        <f t="shared" si="24"/>
        <v>0</v>
      </c>
      <c r="AN59" s="100"/>
      <c r="AO59" s="99"/>
      <c r="AP59" s="78"/>
      <c r="AQ59" s="93">
        <f t="shared" si="169"/>
        <v>31</v>
      </c>
      <c r="AR59" s="94">
        <f t="shared" si="26"/>
        <v>0</v>
      </c>
      <c r="AS59" s="95">
        <f t="shared" si="27"/>
        <v>0</v>
      </c>
      <c r="AT59" s="100"/>
      <c r="AU59" s="99"/>
      <c r="AV59" s="78"/>
      <c r="AW59" s="93">
        <f t="shared" si="170"/>
        <v>31</v>
      </c>
      <c r="AX59" s="94">
        <f t="shared" si="29"/>
        <v>0</v>
      </c>
      <c r="AY59" s="95">
        <f t="shared" si="30"/>
        <v>0</v>
      </c>
      <c r="AZ59" s="100"/>
      <c r="BA59" s="99"/>
      <c r="BB59" s="78"/>
      <c r="BC59" s="93">
        <f t="shared" si="171"/>
        <v>31</v>
      </c>
      <c r="BD59" s="94">
        <f t="shared" si="32"/>
        <v>0</v>
      </c>
      <c r="BE59" s="95">
        <f t="shared" si="33"/>
        <v>0</v>
      </c>
      <c r="BF59" s="100"/>
      <c r="BG59" s="99"/>
      <c r="BH59" s="78"/>
      <c r="BI59" s="93">
        <f t="shared" si="172"/>
        <v>31</v>
      </c>
      <c r="BJ59" s="94">
        <f t="shared" si="35"/>
        <v>0</v>
      </c>
      <c r="BK59" s="95">
        <f t="shared" si="36"/>
        <v>0</v>
      </c>
      <c r="BL59" s="100"/>
      <c r="BM59" s="99"/>
      <c r="BN59" s="78"/>
      <c r="BO59" s="93">
        <f t="shared" si="173"/>
        <v>31</v>
      </c>
      <c r="BP59" s="94">
        <f t="shared" si="38"/>
        <v>0</v>
      </c>
      <c r="BQ59" s="95">
        <f t="shared" si="39"/>
        <v>0</v>
      </c>
      <c r="BR59" s="100"/>
      <c r="BS59" s="99"/>
      <c r="BT59" s="78"/>
      <c r="BU59" s="93">
        <f t="shared" si="174"/>
        <v>31</v>
      </c>
      <c r="BV59" s="94">
        <f t="shared" si="41"/>
        <v>0</v>
      </c>
      <c r="BW59" s="95">
        <f t="shared" si="42"/>
        <v>0</v>
      </c>
      <c r="BX59" s="100"/>
      <c r="BY59" s="99"/>
      <c r="BZ59" s="78"/>
      <c r="CA59" s="93">
        <f t="shared" si="175"/>
        <v>31</v>
      </c>
      <c r="CB59" s="94">
        <f t="shared" si="44"/>
        <v>0</v>
      </c>
      <c r="CC59" s="95">
        <f t="shared" si="45"/>
        <v>0</v>
      </c>
      <c r="CD59" s="95"/>
      <c r="CE59" s="101"/>
      <c r="CF59" s="95"/>
      <c r="CG59" s="99"/>
      <c r="CH59" s="78"/>
      <c r="CI59" s="93">
        <f t="shared" si="176"/>
        <v>31</v>
      </c>
      <c r="CJ59" s="94">
        <f t="shared" si="47"/>
        <v>0</v>
      </c>
      <c r="CK59" s="95">
        <f t="shared" si="48"/>
        <v>0</v>
      </c>
      <c r="CL59" s="100"/>
      <c r="CM59" s="99"/>
      <c r="CN59" s="78"/>
      <c r="CO59" s="93">
        <f t="shared" si="177"/>
        <v>31</v>
      </c>
      <c r="CP59" s="94">
        <f t="shared" si="50"/>
        <v>0</v>
      </c>
      <c r="CQ59" s="95">
        <f t="shared" si="51"/>
        <v>0</v>
      </c>
      <c r="CR59" s="100"/>
      <c r="CS59" s="99"/>
      <c r="CT59" s="78"/>
      <c r="CU59" s="93">
        <f t="shared" si="178"/>
        <v>31</v>
      </c>
      <c r="CV59" s="94">
        <f t="shared" si="53"/>
        <v>0</v>
      </c>
      <c r="CW59" s="95">
        <f t="shared" si="54"/>
        <v>0</v>
      </c>
      <c r="CX59" s="100"/>
      <c r="CY59" s="99"/>
      <c r="CZ59" s="78"/>
      <c r="DA59" s="93">
        <f t="shared" si="179"/>
        <v>31</v>
      </c>
      <c r="DB59" s="94">
        <f t="shared" si="56"/>
        <v>0</v>
      </c>
      <c r="DC59" s="95">
        <f t="shared" si="57"/>
        <v>0</v>
      </c>
      <c r="DD59" s="100"/>
      <c r="DE59" s="99"/>
      <c r="DF59" s="78"/>
      <c r="DG59" s="93">
        <f t="shared" si="180"/>
        <v>31</v>
      </c>
      <c r="DH59" s="94">
        <f t="shared" si="59"/>
        <v>0</v>
      </c>
      <c r="DI59" s="95">
        <f t="shared" si="60"/>
        <v>0</v>
      </c>
      <c r="DJ59" s="100"/>
      <c r="DK59" s="99"/>
      <c r="DL59" s="78"/>
      <c r="DM59" s="93">
        <f t="shared" si="181"/>
        <v>31</v>
      </c>
      <c r="DN59" s="94">
        <f t="shared" si="62"/>
        <v>0</v>
      </c>
      <c r="DO59" s="95">
        <f t="shared" si="63"/>
        <v>0</v>
      </c>
      <c r="DP59" s="100"/>
      <c r="DQ59" s="99"/>
      <c r="DR59" s="78"/>
      <c r="DS59" s="93">
        <f t="shared" si="182"/>
        <v>31</v>
      </c>
      <c r="DT59" s="94">
        <f t="shared" si="65"/>
        <v>0</v>
      </c>
      <c r="DU59" s="95">
        <f t="shared" si="66"/>
        <v>0</v>
      </c>
      <c r="DV59" s="100"/>
      <c r="DW59" s="99"/>
      <c r="DX59" s="78"/>
      <c r="DY59" s="93">
        <f t="shared" si="183"/>
        <v>31</v>
      </c>
      <c r="DZ59" s="94">
        <f t="shared" si="68"/>
        <v>0</v>
      </c>
      <c r="EA59" s="95">
        <f t="shared" si="69"/>
        <v>0</v>
      </c>
      <c r="EB59" s="100"/>
      <c r="EC59" s="99"/>
      <c r="ED59" s="78"/>
      <c r="EE59" s="93">
        <f t="shared" si="184"/>
        <v>31</v>
      </c>
      <c r="EF59" s="94">
        <f t="shared" si="71"/>
        <v>0</v>
      </c>
      <c r="EG59" s="95">
        <f t="shared" si="72"/>
        <v>0</v>
      </c>
      <c r="EH59" s="100"/>
      <c r="EI59" s="95"/>
      <c r="EJ59" s="101"/>
      <c r="EK59" s="95"/>
      <c r="EL59" s="47" t="str">
        <f t="shared" si="190"/>
        <v>10/1/2011</v>
      </c>
      <c r="EM59" s="167">
        <f t="shared" si="185"/>
        <v>0</v>
      </c>
      <c r="EN59" s="93">
        <f t="shared" si="191"/>
        <v>31</v>
      </c>
      <c r="EO59" s="94">
        <f t="shared" si="192"/>
        <v>1</v>
      </c>
      <c r="EP59" s="95">
        <f t="shared" si="186"/>
        <v>1</v>
      </c>
      <c r="EQ59" s="100"/>
      <c r="ES59" s="51">
        <f t="shared" si="10"/>
        <v>10</v>
      </c>
      <c r="ET59" s="165">
        <f t="shared" si="198"/>
        <v>1</v>
      </c>
      <c r="EU59" s="164" t="s">
        <v>101</v>
      </c>
      <c r="EV59" s="166">
        <f t="shared" si="11"/>
        <v>2011</v>
      </c>
    </row>
    <row r="60" spans="1:152" s="102" customFormat="1">
      <c r="A60" s="179">
        <f>A59+30</f>
        <v>40877</v>
      </c>
      <c r="B60" s="180">
        <f t="shared" si="193"/>
        <v>0</v>
      </c>
      <c r="C60" s="79">
        <v>0</v>
      </c>
      <c r="D60" s="97"/>
      <c r="E60" s="81" t="e">
        <f t="shared" si="187"/>
        <v>#DIV/0!</v>
      </c>
      <c r="F60" s="119" t="e">
        <f t="shared" si="194"/>
        <v>#DIV/0!</v>
      </c>
      <c r="G60" s="98" t="e">
        <f t="shared" si="0"/>
        <v>#DIV/0!</v>
      </c>
      <c r="H60" s="82" t="e">
        <f t="shared" si="195"/>
        <v>#DIV/0!</v>
      </c>
      <c r="I60" s="84" t="e">
        <f t="shared" si="80"/>
        <v>#DIV/0!</v>
      </c>
      <c r="J60" s="88"/>
      <c r="K60" s="86">
        <f t="shared" si="160"/>
        <v>0</v>
      </c>
      <c r="L60" s="87">
        <f t="shared" si="161"/>
        <v>0</v>
      </c>
      <c r="M60" s="88" t="e">
        <f t="shared" si="162"/>
        <v>#DIV/0!</v>
      </c>
      <c r="N60" s="119" t="e">
        <f t="shared" si="196"/>
        <v>#DIV/0!</v>
      </c>
      <c r="O60" s="98" t="e">
        <f t="shared" si="163"/>
        <v>#DIV/0!</v>
      </c>
      <c r="P60" s="82" t="e">
        <f t="shared" si="197"/>
        <v>#DIV/0!</v>
      </c>
      <c r="Q60" s="84" t="e">
        <f t="shared" si="164"/>
        <v>#DIV/0!</v>
      </c>
      <c r="R60" s="88"/>
      <c r="S60" s="89" t="e">
        <f t="shared" si="165"/>
        <v>#DIV/0!</v>
      </c>
      <c r="T60" s="88"/>
      <c r="U60" s="90">
        <f t="shared" si="188"/>
        <v>0</v>
      </c>
      <c r="V60" s="91">
        <f t="shared" si="189"/>
        <v>0</v>
      </c>
      <c r="W60" s="99"/>
      <c r="X60" s="78"/>
      <c r="Y60" s="93">
        <f t="shared" si="166"/>
        <v>30</v>
      </c>
      <c r="Z60" s="94">
        <f t="shared" si="17"/>
        <v>0</v>
      </c>
      <c r="AA60" s="95">
        <f t="shared" ref="AA60:AA61" si="199">IF(Z60&gt;0,((Y60-Z60+1)/Y60),)</f>
        <v>0</v>
      </c>
      <c r="AB60" s="100"/>
      <c r="AC60" s="99"/>
      <c r="AD60" s="78"/>
      <c r="AE60" s="93">
        <f t="shared" si="167"/>
        <v>30</v>
      </c>
      <c r="AF60" s="94">
        <f t="shared" si="20"/>
        <v>0</v>
      </c>
      <c r="AG60" s="95">
        <f t="shared" ref="AG60:AG61" si="200">IF(AF60&gt;0,((AE60-AF60+1)/AE60),)</f>
        <v>0</v>
      </c>
      <c r="AH60" s="100"/>
      <c r="AI60" s="99"/>
      <c r="AJ60" s="78"/>
      <c r="AK60" s="93">
        <f t="shared" si="168"/>
        <v>30</v>
      </c>
      <c r="AL60" s="94">
        <f t="shared" si="23"/>
        <v>0</v>
      </c>
      <c r="AM60" s="95">
        <f t="shared" ref="AM60:AM61" si="201">IF(AL60&gt;0,((AK60-AL60+1)/AK60),)</f>
        <v>0</v>
      </c>
      <c r="AN60" s="100"/>
      <c r="AO60" s="99"/>
      <c r="AP60" s="78"/>
      <c r="AQ60" s="93">
        <f t="shared" si="169"/>
        <v>30</v>
      </c>
      <c r="AR60" s="94">
        <f t="shared" si="26"/>
        <v>0</v>
      </c>
      <c r="AS60" s="95">
        <f t="shared" ref="AS60:AS61" si="202">IF(AR60&gt;0,((AQ60-AR60+1)/AQ60),)</f>
        <v>0</v>
      </c>
      <c r="AT60" s="100"/>
      <c r="AU60" s="99"/>
      <c r="AV60" s="78"/>
      <c r="AW60" s="93">
        <f t="shared" si="170"/>
        <v>30</v>
      </c>
      <c r="AX60" s="94">
        <f t="shared" si="29"/>
        <v>0</v>
      </c>
      <c r="AY60" s="95">
        <f t="shared" ref="AY60:AY61" si="203">IF(AX60&gt;0,((AW60-AX60+1)/AW60),)</f>
        <v>0</v>
      </c>
      <c r="AZ60" s="100"/>
      <c r="BA60" s="99"/>
      <c r="BB60" s="78"/>
      <c r="BC60" s="93">
        <f t="shared" si="171"/>
        <v>30</v>
      </c>
      <c r="BD60" s="94">
        <f t="shared" si="32"/>
        <v>0</v>
      </c>
      <c r="BE60" s="95">
        <f t="shared" ref="BE60:BE61" si="204">IF(BD60&gt;0,((BC60-BD60+1)/BC60),)</f>
        <v>0</v>
      </c>
      <c r="BF60" s="100"/>
      <c r="BG60" s="99"/>
      <c r="BH60" s="78"/>
      <c r="BI60" s="93">
        <f t="shared" si="172"/>
        <v>30</v>
      </c>
      <c r="BJ60" s="94">
        <f t="shared" si="35"/>
        <v>0</v>
      </c>
      <c r="BK60" s="95">
        <f t="shared" ref="BK60:BK61" si="205">IF(BJ60&gt;0,((BI60-BJ60+1)/BI60),)</f>
        <v>0</v>
      </c>
      <c r="BL60" s="100"/>
      <c r="BM60" s="99"/>
      <c r="BN60" s="78"/>
      <c r="BO60" s="93">
        <f t="shared" si="173"/>
        <v>30</v>
      </c>
      <c r="BP60" s="94">
        <f t="shared" si="38"/>
        <v>0</v>
      </c>
      <c r="BQ60" s="95">
        <f t="shared" ref="BQ60:BQ61" si="206">IF(BP60&gt;0,((BO60-BP60+1)/BO60),)</f>
        <v>0</v>
      </c>
      <c r="BR60" s="100"/>
      <c r="BS60" s="99"/>
      <c r="BT60" s="78"/>
      <c r="BU60" s="93">
        <f t="shared" si="174"/>
        <v>30</v>
      </c>
      <c r="BV60" s="94">
        <f t="shared" si="41"/>
        <v>0</v>
      </c>
      <c r="BW60" s="95">
        <f t="shared" ref="BW60:BW61" si="207">IF(BV60&gt;0,((BU60-BV60+1)/BU60),)</f>
        <v>0</v>
      </c>
      <c r="BX60" s="100"/>
      <c r="BY60" s="99"/>
      <c r="BZ60" s="78"/>
      <c r="CA60" s="93">
        <f t="shared" si="175"/>
        <v>30</v>
      </c>
      <c r="CB60" s="94">
        <f t="shared" si="44"/>
        <v>0</v>
      </c>
      <c r="CC60" s="95">
        <f t="shared" ref="CC60:CC61" si="208">IF(CB60&gt;0,((CA60-CB60+1)/CA60),)</f>
        <v>0</v>
      </c>
      <c r="CD60" s="95"/>
      <c r="CE60" s="101"/>
      <c r="CF60" s="95"/>
      <c r="CG60" s="99"/>
      <c r="CH60" s="78"/>
      <c r="CI60" s="93">
        <f t="shared" si="176"/>
        <v>30</v>
      </c>
      <c r="CJ60" s="94">
        <f t="shared" si="47"/>
        <v>0</v>
      </c>
      <c r="CK60" s="95">
        <f t="shared" ref="CK60:CK61" si="209">IF(CJ60&gt;0,((CI60-CJ60+1)/CI60),)</f>
        <v>0</v>
      </c>
      <c r="CL60" s="100"/>
      <c r="CM60" s="99"/>
      <c r="CN60" s="78"/>
      <c r="CO60" s="93">
        <f t="shared" si="177"/>
        <v>30</v>
      </c>
      <c r="CP60" s="94">
        <f t="shared" si="50"/>
        <v>0</v>
      </c>
      <c r="CQ60" s="95">
        <f t="shared" ref="CQ60:CQ61" si="210">IF(CP60&gt;0,((CO60-CP60+1)/CO60),)</f>
        <v>0</v>
      </c>
      <c r="CR60" s="100"/>
      <c r="CS60" s="99"/>
      <c r="CT60" s="78"/>
      <c r="CU60" s="93">
        <f t="shared" si="178"/>
        <v>30</v>
      </c>
      <c r="CV60" s="94">
        <f t="shared" si="53"/>
        <v>0</v>
      </c>
      <c r="CW60" s="95">
        <f t="shared" ref="CW60:CW61" si="211">IF(CV60&gt;0,((CU60-CV60+1)/CU60),)</f>
        <v>0</v>
      </c>
      <c r="CX60" s="100"/>
      <c r="CY60" s="99"/>
      <c r="CZ60" s="78"/>
      <c r="DA60" s="93">
        <f t="shared" si="179"/>
        <v>30</v>
      </c>
      <c r="DB60" s="94">
        <f t="shared" si="56"/>
        <v>0</v>
      </c>
      <c r="DC60" s="95">
        <f t="shared" ref="DC60:DC61" si="212">IF(DB60&gt;0,((DA60-DB60+1)/DA60),)</f>
        <v>0</v>
      </c>
      <c r="DD60" s="100"/>
      <c r="DE60" s="99"/>
      <c r="DF60" s="78"/>
      <c r="DG60" s="93">
        <f t="shared" si="180"/>
        <v>30</v>
      </c>
      <c r="DH60" s="94">
        <f t="shared" si="59"/>
        <v>0</v>
      </c>
      <c r="DI60" s="95">
        <f t="shared" ref="DI60:DI61" si="213">IF(DH60&gt;0,((DG60-DH60+1)/DG60),)</f>
        <v>0</v>
      </c>
      <c r="DJ60" s="100"/>
      <c r="DK60" s="99"/>
      <c r="DL60" s="78"/>
      <c r="DM60" s="93">
        <f t="shared" si="181"/>
        <v>30</v>
      </c>
      <c r="DN60" s="94">
        <f t="shared" si="62"/>
        <v>0</v>
      </c>
      <c r="DO60" s="95">
        <f t="shared" ref="DO60:DO61" si="214">IF(DN60&gt;0,((DM60-DN60+1)/DM60),)</f>
        <v>0</v>
      </c>
      <c r="DP60" s="100"/>
      <c r="DQ60" s="99"/>
      <c r="DR60" s="78"/>
      <c r="DS60" s="93">
        <f t="shared" si="182"/>
        <v>30</v>
      </c>
      <c r="DT60" s="94">
        <f t="shared" si="65"/>
        <v>0</v>
      </c>
      <c r="DU60" s="95">
        <f t="shared" ref="DU60:DU61" si="215">IF(DT60&gt;0,((DS60-DT60+1)/DS60),)</f>
        <v>0</v>
      </c>
      <c r="DV60" s="100"/>
      <c r="DW60" s="99"/>
      <c r="DX60" s="78"/>
      <c r="DY60" s="93">
        <f t="shared" si="183"/>
        <v>30</v>
      </c>
      <c r="DZ60" s="94">
        <f t="shared" si="68"/>
        <v>0</v>
      </c>
      <c r="EA60" s="95">
        <f t="shared" ref="EA60:EA61" si="216">IF(DZ60&gt;0,((DY60-DZ60+1)/DY60),)</f>
        <v>0</v>
      </c>
      <c r="EB60" s="100"/>
      <c r="EC60" s="99"/>
      <c r="ED60" s="78"/>
      <c r="EE60" s="93">
        <f t="shared" si="184"/>
        <v>30</v>
      </c>
      <c r="EF60" s="94">
        <f t="shared" si="71"/>
        <v>0</v>
      </c>
      <c r="EG60" s="95">
        <f t="shared" ref="EG60:EG61" si="217">IF(EF60&gt;0,((EE60-EF60+1)/EE60),)</f>
        <v>0</v>
      </c>
      <c r="EH60" s="100"/>
      <c r="EI60" s="95"/>
      <c r="EJ60" s="101"/>
      <c r="EK60" s="95"/>
      <c r="EL60" s="47" t="str">
        <f t="shared" si="190"/>
        <v>11/1/2011</v>
      </c>
      <c r="EM60" s="167">
        <f t="shared" si="185"/>
        <v>0</v>
      </c>
      <c r="EN60" s="93">
        <f t="shared" si="191"/>
        <v>30</v>
      </c>
      <c r="EO60" s="94">
        <f t="shared" si="192"/>
        <v>1</v>
      </c>
      <c r="EP60" s="95">
        <f t="shared" si="186"/>
        <v>1</v>
      </c>
      <c r="EQ60" s="100"/>
      <c r="ES60" s="51">
        <f t="shared" si="10"/>
        <v>11</v>
      </c>
      <c r="ET60" s="165">
        <f t="shared" si="198"/>
        <v>1</v>
      </c>
      <c r="EU60" s="164" t="s">
        <v>101</v>
      </c>
      <c r="EV60" s="166">
        <f t="shared" si="11"/>
        <v>2011</v>
      </c>
    </row>
    <row r="61" spans="1:152" s="102" customFormat="1">
      <c r="A61" s="179">
        <f>A60+31</f>
        <v>40908</v>
      </c>
      <c r="B61" s="180">
        <f t="shared" si="193"/>
        <v>0</v>
      </c>
      <c r="C61" s="79">
        <v>0</v>
      </c>
      <c r="D61" s="97"/>
      <c r="E61" s="81" t="e">
        <f t="shared" si="187"/>
        <v>#DIV/0!</v>
      </c>
      <c r="F61" s="119" t="e">
        <f t="shared" si="194"/>
        <v>#DIV/0!</v>
      </c>
      <c r="G61" s="98" t="e">
        <f t="shared" si="0"/>
        <v>#DIV/0!</v>
      </c>
      <c r="H61" s="82" t="e">
        <f t="shared" si="195"/>
        <v>#DIV/0!</v>
      </c>
      <c r="I61" s="125" t="e">
        <f t="shared" si="80"/>
        <v>#DIV/0!</v>
      </c>
      <c r="J61" s="84"/>
      <c r="K61" s="87">
        <f t="shared" si="160"/>
        <v>0</v>
      </c>
      <c r="L61" s="87">
        <f t="shared" si="161"/>
        <v>0</v>
      </c>
      <c r="M61" s="88" t="e">
        <f t="shared" si="162"/>
        <v>#DIV/0!</v>
      </c>
      <c r="N61" s="119" t="e">
        <f t="shared" si="196"/>
        <v>#DIV/0!</v>
      </c>
      <c r="O61" s="98" t="e">
        <f t="shared" si="163"/>
        <v>#DIV/0!</v>
      </c>
      <c r="P61" s="82" t="e">
        <f t="shared" si="197"/>
        <v>#DIV/0!</v>
      </c>
      <c r="Q61" s="125" t="e">
        <f t="shared" si="164"/>
        <v>#DIV/0!</v>
      </c>
      <c r="R61" s="89"/>
      <c r="S61" s="84" t="e">
        <f t="shared" si="165"/>
        <v>#DIV/0!</v>
      </c>
      <c r="T61" s="89"/>
      <c r="U61" s="97">
        <f t="shared" si="188"/>
        <v>0</v>
      </c>
      <c r="V61" s="91">
        <f t="shared" si="189"/>
        <v>0</v>
      </c>
      <c r="W61" s="99"/>
      <c r="X61" s="78"/>
      <c r="Y61" s="93">
        <f t="shared" si="166"/>
        <v>31</v>
      </c>
      <c r="Z61" s="94">
        <f t="shared" si="17"/>
        <v>0</v>
      </c>
      <c r="AA61" s="95">
        <f t="shared" si="199"/>
        <v>0</v>
      </c>
      <c r="AB61" s="100"/>
      <c r="AC61" s="99"/>
      <c r="AD61" s="78"/>
      <c r="AE61" s="93">
        <f t="shared" si="167"/>
        <v>31</v>
      </c>
      <c r="AF61" s="94">
        <f t="shared" si="20"/>
        <v>0</v>
      </c>
      <c r="AG61" s="95">
        <f t="shared" si="200"/>
        <v>0</v>
      </c>
      <c r="AH61" s="100"/>
      <c r="AI61" s="99"/>
      <c r="AJ61" s="78"/>
      <c r="AK61" s="93">
        <f t="shared" si="168"/>
        <v>31</v>
      </c>
      <c r="AL61" s="94">
        <f t="shared" si="23"/>
        <v>0</v>
      </c>
      <c r="AM61" s="95">
        <f t="shared" si="201"/>
        <v>0</v>
      </c>
      <c r="AN61" s="100"/>
      <c r="AO61" s="99"/>
      <c r="AP61" s="78"/>
      <c r="AQ61" s="93">
        <f t="shared" si="169"/>
        <v>31</v>
      </c>
      <c r="AR61" s="94">
        <f t="shared" si="26"/>
        <v>0</v>
      </c>
      <c r="AS61" s="95">
        <f t="shared" si="202"/>
        <v>0</v>
      </c>
      <c r="AT61" s="100"/>
      <c r="AU61" s="99"/>
      <c r="AV61" s="78"/>
      <c r="AW61" s="93">
        <f t="shared" si="170"/>
        <v>31</v>
      </c>
      <c r="AX61" s="94">
        <f t="shared" si="29"/>
        <v>0</v>
      </c>
      <c r="AY61" s="95">
        <f t="shared" si="203"/>
        <v>0</v>
      </c>
      <c r="AZ61" s="100"/>
      <c r="BA61" s="99"/>
      <c r="BB61" s="78"/>
      <c r="BC61" s="93">
        <f t="shared" si="171"/>
        <v>31</v>
      </c>
      <c r="BD61" s="94">
        <f t="shared" si="32"/>
        <v>0</v>
      </c>
      <c r="BE61" s="95">
        <f t="shared" si="204"/>
        <v>0</v>
      </c>
      <c r="BF61" s="100"/>
      <c r="BG61" s="99"/>
      <c r="BH61" s="78"/>
      <c r="BI61" s="93">
        <f t="shared" si="172"/>
        <v>31</v>
      </c>
      <c r="BJ61" s="94">
        <f t="shared" si="35"/>
        <v>0</v>
      </c>
      <c r="BK61" s="95">
        <f t="shared" si="205"/>
        <v>0</v>
      </c>
      <c r="BL61" s="100"/>
      <c r="BM61" s="99"/>
      <c r="BN61" s="78"/>
      <c r="BO61" s="93">
        <f t="shared" si="173"/>
        <v>31</v>
      </c>
      <c r="BP61" s="94">
        <f t="shared" si="38"/>
        <v>0</v>
      </c>
      <c r="BQ61" s="95">
        <f t="shared" si="206"/>
        <v>0</v>
      </c>
      <c r="BR61" s="100"/>
      <c r="BS61" s="99"/>
      <c r="BT61" s="78"/>
      <c r="BU61" s="93">
        <f t="shared" si="174"/>
        <v>31</v>
      </c>
      <c r="BV61" s="94">
        <f t="shared" si="41"/>
        <v>0</v>
      </c>
      <c r="BW61" s="95">
        <f t="shared" si="207"/>
        <v>0</v>
      </c>
      <c r="BX61" s="100"/>
      <c r="BY61" s="99"/>
      <c r="BZ61" s="78"/>
      <c r="CA61" s="93">
        <f t="shared" si="175"/>
        <v>31</v>
      </c>
      <c r="CB61" s="94">
        <f t="shared" si="44"/>
        <v>0</v>
      </c>
      <c r="CC61" s="95">
        <f t="shared" si="208"/>
        <v>0</v>
      </c>
      <c r="CD61" s="95"/>
      <c r="CE61" s="101"/>
      <c r="CF61" s="95"/>
      <c r="CG61" s="99"/>
      <c r="CH61" s="78"/>
      <c r="CI61" s="93">
        <f t="shared" si="176"/>
        <v>31</v>
      </c>
      <c r="CJ61" s="94">
        <f t="shared" si="47"/>
        <v>0</v>
      </c>
      <c r="CK61" s="95">
        <f t="shared" si="209"/>
        <v>0</v>
      </c>
      <c r="CL61" s="100"/>
      <c r="CM61" s="99"/>
      <c r="CN61" s="78"/>
      <c r="CO61" s="93">
        <f t="shared" si="177"/>
        <v>31</v>
      </c>
      <c r="CP61" s="94">
        <f t="shared" si="50"/>
        <v>0</v>
      </c>
      <c r="CQ61" s="95">
        <f t="shared" si="210"/>
        <v>0</v>
      </c>
      <c r="CR61" s="100"/>
      <c r="CS61" s="99"/>
      <c r="CT61" s="78"/>
      <c r="CU61" s="93">
        <f t="shared" si="178"/>
        <v>31</v>
      </c>
      <c r="CV61" s="94">
        <f t="shared" si="53"/>
        <v>0</v>
      </c>
      <c r="CW61" s="95">
        <f t="shared" si="211"/>
        <v>0</v>
      </c>
      <c r="CX61" s="100"/>
      <c r="CY61" s="99"/>
      <c r="CZ61" s="78"/>
      <c r="DA61" s="93">
        <f t="shared" si="179"/>
        <v>31</v>
      </c>
      <c r="DB61" s="94">
        <f t="shared" si="56"/>
        <v>0</v>
      </c>
      <c r="DC61" s="95">
        <f t="shared" si="212"/>
        <v>0</v>
      </c>
      <c r="DD61" s="100"/>
      <c r="DE61" s="99"/>
      <c r="DF61" s="78"/>
      <c r="DG61" s="93">
        <f t="shared" si="180"/>
        <v>31</v>
      </c>
      <c r="DH61" s="94">
        <f t="shared" si="59"/>
        <v>0</v>
      </c>
      <c r="DI61" s="95">
        <f t="shared" si="213"/>
        <v>0</v>
      </c>
      <c r="DJ61" s="100"/>
      <c r="DK61" s="99"/>
      <c r="DL61" s="78"/>
      <c r="DM61" s="93">
        <f t="shared" si="181"/>
        <v>31</v>
      </c>
      <c r="DN61" s="94">
        <f t="shared" si="62"/>
        <v>0</v>
      </c>
      <c r="DO61" s="95">
        <f t="shared" si="214"/>
        <v>0</v>
      </c>
      <c r="DP61" s="100"/>
      <c r="DQ61" s="99"/>
      <c r="DR61" s="78"/>
      <c r="DS61" s="93">
        <f t="shared" si="182"/>
        <v>31</v>
      </c>
      <c r="DT61" s="94">
        <f t="shared" si="65"/>
        <v>0</v>
      </c>
      <c r="DU61" s="95">
        <f t="shared" si="215"/>
        <v>0</v>
      </c>
      <c r="DV61" s="100"/>
      <c r="DW61" s="99"/>
      <c r="DX61" s="78"/>
      <c r="DY61" s="93">
        <f t="shared" si="183"/>
        <v>31</v>
      </c>
      <c r="DZ61" s="94">
        <f t="shared" si="68"/>
        <v>0</v>
      </c>
      <c r="EA61" s="95">
        <f t="shared" si="216"/>
        <v>0</v>
      </c>
      <c r="EB61" s="100"/>
      <c r="EC61" s="99"/>
      <c r="ED61" s="78"/>
      <c r="EE61" s="93">
        <f t="shared" si="184"/>
        <v>31</v>
      </c>
      <c r="EF61" s="94">
        <f t="shared" si="71"/>
        <v>0</v>
      </c>
      <c r="EG61" s="95">
        <f t="shared" si="217"/>
        <v>0</v>
      </c>
      <c r="EH61" s="100"/>
      <c r="EI61" s="95"/>
      <c r="EJ61" s="101"/>
      <c r="EK61" s="95"/>
      <c r="EL61" s="47" t="str">
        <f t="shared" si="190"/>
        <v>12/1/2011</v>
      </c>
      <c r="EM61" s="167">
        <f t="shared" si="185"/>
        <v>0</v>
      </c>
      <c r="EN61" s="93">
        <f t="shared" si="191"/>
        <v>31</v>
      </c>
      <c r="EO61" s="94">
        <f t="shared" si="192"/>
        <v>1</v>
      </c>
      <c r="EP61" s="95">
        <f t="shared" si="186"/>
        <v>1</v>
      </c>
      <c r="EQ61" s="100"/>
      <c r="ES61" s="51">
        <f t="shared" si="10"/>
        <v>12</v>
      </c>
      <c r="ET61" s="165">
        <f t="shared" si="198"/>
        <v>1</v>
      </c>
      <c r="EU61" s="164" t="s">
        <v>101</v>
      </c>
      <c r="EV61" s="166">
        <f t="shared" si="11"/>
        <v>2011</v>
      </c>
    </row>
    <row r="62" spans="1:152">
      <c r="A62" s="56"/>
      <c r="B62" s="182"/>
      <c r="C62" s="56"/>
      <c r="AC62" s="128"/>
      <c r="AD62" s="129"/>
      <c r="AI62" s="128"/>
      <c r="AJ62" s="129"/>
      <c r="AO62" s="128"/>
      <c r="AP62" s="130"/>
      <c r="CG62" s="128"/>
      <c r="CH62" s="129"/>
      <c r="CM62" s="128"/>
      <c r="CN62" s="129"/>
      <c r="CS62" s="128"/>
      <c r="CT62" s="129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L62" s="184"/>
      <c r="EM62" s="184"/>
      <c r="EN62" s="184"/>
      <c r="EO62" s="184"/>
      <c r="EP62" s="184"/>
      <c r="EQ62" s="184"/>
    </row>
    <row r="63" spans="1:152">
      <c r="A63" s="56"/>
      <c r="B63" s="185"/>
      <c r="C63" s="56"/>
      <c r="AC63" s="128"/>
      <c r="AD63" s="129"/>
      <c r="AI63" s="128"/>
      <c r="AJ63" s="129"/>
      <c r="AO63" s="128"/>
      <c r="AP63" s="130"/>
      <c r="CG63" s="128"/>
      <c r="CH63" s="129"/>
      <c r="CM63" s="128"/>
      <c r="CN63" s="129"/>
      <c r="CS63" s="128"/>
      <c r="CT63" s="129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L63" s="184"/>
      <c r="EM63" s="184"/>
      <c r="EN63" s="184"/>
      <c r="EO63" s="184"/>
      <c r="EP63" s="184"/>
      <c r="EQ63" s="184"/>
    </row>
    <row r="64" spans="1:152">
      <c r="A64" s="56"/>
      <c r="B64" s="182"/>
      <c r="C64" s="56"/>
      <c r="AC64" s="128"/>
      <c r="AD64" s="129"/>
      <c r="AI64" s="128"/>
      <c r="AJ64" s="129"/>
      <c r="AO64" s="128"/>
      <c r="AP64" s="130"/>
      <c r="CG64" s="128"/>
      <c r="CH64" s="129"/>
      <c r="CK64" s="186"/>
      <c r="CM64" s="128"/>
      <c r="CN64" s="129"/>
      <c r="CS64" s="128"/>
      <c r="CT64" s="129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L64" s="184"/>
      <c r="EM64" s="184"/>
      <c r="EN64" s="184"/>
      <c r="EO64" s="184"/>
      <c r="EP64" s="184"/>
      <c r="EQ64" s="184"/>
    </row>
    <row r="65" spans="1:147">
      <c r="A65" s="56"/>
      <c r="B65" s="187"/>
      <c r="C65" s="56"/>
      <c r="AC65" s="128"/>
      <c r="AD65" s="129"/>
      <c r="AI65" s="128"/>
      <c r="AJ65" s="129"/>
      <c r="AO65" s="128"/>
      <c r="AP65" s="130"/>
      <c r="CG65" s="128"/>
      <c r="CH65" s="129"/>
      <c r="CM65" s="128"/>
      <c r="CN65" s="129"/>
      <c r="CS65" s="128"/>
      <c r="CT65" s="129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L65" s="184"/>
      <c r="EM65" s="184"/>
      <c r="EN65" s="184"/>
      <c r="EO65" s="184"/>
      <c r="EP65" s="184"/>
      <c r="EQ65" s="184"/>
    </row>
    <row r="66" spans="1:147">
      <c r="A66" s="56"/>
      <c r="B66" s="56"/>
      <c r="C66" s="56"/>
      <c r="AC66" s="128"/>
      <c r="AD66" s="129"/>
      <c r="AI66" s="128"/>
      <c r="AJ66" s="129"/>
      <c r="AO66" s="128"/>
      <c r="AP66" s="130"/>
      <c r="CG66" s="128"/>
      <c r="CH66" s="129"/>
      <c r="CM66" s="128"/>
      <c r="CN66" s="129"/>
      <c r="CS66" s="128"/>
      <c r="CT66" s="129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L66" s="184"/>
      <c r="EM66" s="184"/>
      <c r="EN66" s="184"/>
      <c r="EO66" s="184"/>
      <c r="EP66" s="184"/>
      <c r="EQ66" s="184"/>
    </row>
    <row r="67" spans="1:147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28"/>
      <c r="AD67" s="129"/>
      <c r="AI67" s="128"/>
      <c r="AJ67" s="129"/>
      <c r="AO67" s="128"/>
      <c r="AP67" s="130"/>
      <c r="CG67" s="128"/>
      <c r="CH67" s="129"/>
      <c r="CM67" s="128"/>
      <c r="CN67" s="129"/>
      <c r="CS67" s="128"/>
      <c r="CT67" s="129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L67" s="184"/>
      <c r="EM67" s="184"/>
      <c r="EN67" s="184"/>
      <c r="EO67" s="184"/>
      <c r="EP67" s="184"/>
      <c r="EQ67" s="184"/>
    </row>
    <row r="68" spans="1:147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28"/>
      <c r="AD68" s="129"/>
      <c r="AI68" s="128"/>
      <c r="AJ68" s="129"/>
      <c r="AO68" s="128"/>
      <c r="AP68" s="130"/>
      <c r="CG68" s="128"/>
      <c r="CH68" s="129"/>
      <c r="CM68" s="128"/>
      <c r="CN68" s="129"/>
      <c r="CS68" s="128"/>
      <c r="CT68" s="129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4"/>
      <c r="DQ68" s="184"/>
      <c r="DR68" s="184"/>
      <c r="DS68" s="184"/>
      <c r="DT68" s="184"/>
      <c r="DU68" s="184"/>
      <c r="DV68" s="184"/>
      <c r="DW68" s="184"/>
      <c r="DX68" s="184"/>
      <c r="DY68" s="184"/>
      <c r="DZ68" s="184"/>
      <c r="EA68" s="184"/>
      <c r="EB68" s="184"/>
      <c r="EC68" s="184"/>
      <c r="ED68" s="184"/>
      <c r="EE68" s="184"/>
      <c r="EF68" s="184"/>
      <c r="EG68" s="184"/>
      <c r="EH68" s="184"/>
      <c r="EL68" s="184"/>
      <c r="EM68" s="184"/>
      <c r="EN68" s="184"/>
      <c r="EO68" s="184"/>
      <c r="EP68" s="184"/>
      <c r="EQ68" s="184"/>
    </row>
    <row r="69" spans="1:147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28"/>
      <c r="AD69" s="129"/>
      <c r="AI69" s="128"/>
      <c r="AJ69" s="129"/>
      <c r="AO69" s="128"/>
      <c r="AP69" s="130"/>
      <c r="CG69" s="128"/>
      <c r="CH69" s="129"/>
      <c r="CM69" s="128"/>
      <c r="CN69" s="129"/>
      <c r="CS69" s="128"/>
      <c r="CT69" s="129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4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4"/>
      <c r="EH69" s="184"/>
      <c r="EL69" s="184"/>
      <c r="EM69" s="184"/>
      <c r="EN69" s="184"/>
      <c r="EO69" s="184"/>
      <c r="EP69" s="184"/>
      <c r="EQ69" s="184"/>
    </row>
    <row r="70" spans="1:147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28"/>
      <c r="AD70" s="129"/>
      <c r="AI70" s="128"/>
      <c r="AJ70" s="129"/>
      <c r="AO70" s="128"/>
      <c r="AP70" s="130"/>
      <c r="CG70" s="128"/>
      <c r="CH70" s="129"/>
      <c r="CM70" s="128"/>
      <c r="CN70" s="129"/>
      <c r="CS70" s="128"/>
      <c r="CT70" s="129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L70" s="184"/>
      <c r="EM70" s="184"/>
      <c r="EN70" s="184"/>
      <c r="EO70" s="184"/>
      <c r="EP70" s="184"/>
      <c r="EQ70" s="184"/>
    </row>
    <row r="71" spans="1:147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28"/>
      <c r="AD71" s="129"/>
      <c r="AI71" s="128"/>
      <c r="AJ71" s="129"/>
      <c r="AO71" s="128"/>
      <c r="AP71" s="130"/>
      <c r="CG71" s="128"/>
      <c r="CH71" s="129"/>
      <c r="CM71" s="128"/>
      <c r="CN71" s="129"/>
      <c r="CS71" s="128"/>
      <c r="CT71" s="129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L71" s="184"/>
      <c r="EM71" s="184"/>
      <c r="EN71" s="184"/>
      <c r="EO71" s="184"/>
      <c r="EP71" s="184"/>
      <c r="EQ71" s="184"/>
    </row>
    <row r="72" spans="1:147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28"/>
      <c r="AD72" s="129"/>
      <c r="AI72" s="128"/>
      <c r="AJ72" s="129"/>
      <c r="AO72" s="128"/>
      <c r="AP72" s="130"/>
      <c r="CG72" s="128"/>
      <c r="CH72" s="129"/>
      <c r="CM72" s="128"/>
      <c r="CN72" s="129"/>
      <c r="CS72" s="128"/>
      <c r="CT72" s="129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L72" s="184"/>
      <c r="EM72" s="184"/>
      <c r="EN72" s="184"/>
      <c r="EO72" s="184"/>
      <c r="EP72" s="184"/>
      <c r="EQ72" s="184"/>
    </row>
    <row r="73" spans="1:147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28"/>
      <c r="AD73" s="129"/>
      <c r="AI73" s="128"/>
      <c r="AJ73" s="129"/>
      <c r="AO73" s="128"/>
      <c r="AP73" s="130"/>
      <c r="CG73" s="128"/>
      <c r="CH73" s="129"/>
      <c r="CM73" s="128"/>
      <c r="CN73" s="129"/>
      <c r="CS73" s="128"/>
      <c r="CT73" s="129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L73" s="184"/>
      <c r="EM73" s="184"/>
      <c r="EN73" s="184"/>
      <c r="EO73" s="184"/>
      <c r="EP73" s="184"/>
      <c r="EQ73" s="184"/>
    </row>
    <row r="74" spans="1:147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28"/>
      <c r="AD74" s="129"/>
      <c r="AI74" s="128"/>
      <c r="AJ74" s="129"/>
      <c r="AO74" s="128"/>
      <c r="AP74" s="130"/>
      <c r="CG74" s="128"/>
      <c r="CH74" s="129"/>
      <c r="CM74" s="128"/>
      <c r="CN74" s="129"/>
      <c r="CS74" s="128"/>
      <c r="CT74" s="129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L74" s="184"/>
      <c r="EM74" s="184"/>
      <c r="EN74" s="184"/>
      <c r="EO74" s="184"/>
      <c r="EP74" s="184"/>
      <c r="EQ74" s="184"/>
    </row>
    <row r="75" spans="1:147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28"/>
      <c r="AD75" s="129"/>
      <c r="AI75" s="128"/>
      <c r="AJ75" s="129"/>
      <c r="AO75" s="128"/>
      <c r="AP75" s="130"/>
      <c r="CG75" s="128"/>
      <c r="CH75" s="129"/>
      <c r="CM75" s="128"/>
      <c r="CN75" s="129"/>
      <c r="CS75" s="128"/>
      <c r="CT75" s="129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4"/>
      <c r="DQ75" s="184"/>
      <c r="DR75" s="184"/>
      <c r="DS75" s="184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4"/>
      <c r="EE75" s="184"/>
      <c r="EF75" s="184"/>
      <c r="EG75" s="184"/>
      <c r="EH75" s="184"/>
      <c r="EL75" s="184"/>
      <c r="EM75" s="184"/>
      <c r="EN75" s="184"/>
      <c r="EO75" s="184"/>
      <c r="EP75" s="184"/>
      <c r="EQ75" s="184"/>
    </row>
    <row r="76" spans="1:147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28"/>
      <c r="AD76" s="129"/>
      <c r="AI76" s="128"/>
      <c r="AJ76" s="129"/>
      <c r="AO76" s="128"/>
      <c r="AP76" s="130"/>
      <c r="CG76" s="128"/>
      <c r="CH76" s="129"/>
      <c r="CM76" s="128"/>
      <c r="CN76" s="129"/>
      <c r="CS76" s="128"/>
      <c r="CT76" s="129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4"/>
      <c r="DQ76" s="184"/>
      <c r="DR76" s="184"/>
      <c r="DS76" s="184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4"/>
      <c r="EE76" s="184"/>
      <c r="EF76" s="184"/>
      <c r="EG76" s="184"/>
      <c r="EH76" s="184"/>
      <c r="EL76" s="184"/>
      <c r="EM76" s="184"/>
      <c r="EN76" s="184"/>
      <c r="EO76" s="184"/>
      <c r="EP76" s="184"/>
      <c r="EQ76" s="184"/>
    </row>
    <row r="77" spans="1:147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28"/>
      <c r="AD77" s="129"/>
      <c r="AI77" s="128"/>
      <c r="AJ77" s="129"/>
      <c r="AO77" s="128"/>
      <c r="AP77" s="130"/>
      <c r="CG77" s="128"/>
      <c r="CH77" s="129"/>
      <c r="CM77" s="128"/>
      <c r="CN77" s="129"/>
      <c r="CS77" s="128"/>
      <c r="CT77" s="129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L77" s="184"/>
      <c r="EM77" s="184"/>
      <c r="EN77" s="184"/>
      <c r="EO77" s="184"/>
      <c r="EP77" s="184"/>
      <c r="EQ77" s="184"/>
    </row>
    <row r="78" spans="1:147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28"/>
      <c r="AD78" s="129"/>
      <c r="AI78" s="128"/>
      <c r="AJ78" s="129"/>
      <c r="AO78" s="128"/>
      <c r="AP78" s="130"/>
      <c r="CG78" s="128"/>
      <c r="CH78" s="129"/>
      <c r="CM78" s="128"/>
      <c r="CN78" s="129"/>
      <c r="CS78" s="128"/>
      <c r="CT78" s="129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L78" s="184"/>
      <c r="EM78" s="184"/>
      <c r="EN78" s="184"/>
      <c r="EO78" s="184"/>
      <c r="EP78" s="184"/>
      <c r="EQ78" s="184"/>
    </row>
    <row r="79" spans="1:147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28"/>
      <c r="AD79" s="129"/>
      <c r="AI79" s="128"/>
      <c r="AJ79" s="129"/>
      <c r="AO79" s="128"/>
      <c r="AP79" s="130"/>
      <c r="CG79" s="128"/>
      <c r="CH79" s="129"/>
      <c r="CM79" s="128"/>
      <c r="CN79" s="129"/>
      <c r="CS79" s="128"/>
      <c r="CT79" s="129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L79" s="184"/>
      <c r="EM79" s="184"/>
      <c r="EN79" s="184"/>
      <c r="EO79" s="184"/>
      <c r="EP79" s="184"/>
      <c r="EQ79" s="184"/>
    </row>
    <row r="80" spans="1:147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28"/>
      <c r="AD80" s="129"/>
      <c r="AI80" s="128"/>
      <c r="AJ80" s="129"/>
      <c r="AO80" s="128"/>
      <c r="AP80" s="130"/>
      <c r="CG80" s="128"/>
      <c r="CH80" s="129"/>
      <c r="CM80" s="128"/>
      <c r="CN80" s="129"/>
      <c r="CS80" s="128"/>
      <c r="CT80" s="129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L80" s="184"/>
      <c r="EM80" s="184"/>
      <c r="EN80" s="184"/>
      <c r="EO80" s="184"/>
      <c r="EP80" s="184"/>
      <c r="EQ80" s="184"/>
    </row>
    <row r="81" spans="1:147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28"/>
      <c r="AD81" s="129"/>
      <c r="AI81" s="128"/>
      <c r="AJ81" s="129"/>
      <c r="AO81" s="128"/>
      <c r="AP81" s="130"/>
      <c r="CG81" s="128"/>
      <c r="CH81" s="129"/>
      <c r="CM81" s="128"/>
      <c r="CN81" s="130"/>
      <c r="CS81" s="128"/>
      <c r="CT81" s="129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L81" s="184"/>
      <c r="EM81" s="184"/>
      <c r="EN81" s="184"/>
      <c r="EO81" s="184"/>
      <c r="EP81" s="184"/>
      <c r="EQ81" s="184"/>
    </row>
    <row r="82" spans="1:147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28"/>
      <c r="AD82" s="129"/>
      <c r="AI82" s="128"/>
      <c r="AJ82" s="129"/>
      <c r="AO82" s="128"/>
      <c r="AP82" s="128"/>
      <c r="CG82" s="128"/>
      <c r="CH82" s="129"/>
      <c r="CM82" s="128"/>
      <c r="CN82" s="129"/>
      <c r="CS82" s="128"/>
      <c r="CT82" s="129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L82" s="184"/>
      <c r="EM82" s="184"/>
      <c r="EN82" s="184"/>
      <c r="EO82" s="184"/>
      <c r="EP82" s="184"/>
      <c r="EQ82" s="184"/>
    </row>
    <row r="83" spans="1:147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28"/>
      <c r="AD83" s="129"/>
      <c r="AI83" s="128"/>
      <c r="AJ83" s="129"/>
      <c r="AO83" s="128"/>
      <c r="AP83" s="128"/>
      <c r="CG83" s="128"/>
      <c r="CH83" s="129"/>
      <c r="CM83" s="128"/>
      <c r="CN83" s="130"/>
      <c r="CS83" s="128"/>
      <c r="CT83" s="129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L83" s="184"/>
      <c r="EM83" s="184"/>
      <c r="EN83" s="184"/>
      <c r="EO83" s="184"/>
      <c r="EP83" s="184"/>
      <c r="EQ83" s="184"/>
    </row>
    <row r="84" spans="1:147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28"/>
      <c r="AD84" s="129"/>
      <c r="AI84" s="128"/>
      <c r="AJ84" s="129"/>
      <c r="AO84" s="128"/>
      <c r="AP84" s="128"/>
      <c r="CG84" s="128"/>
      <c r="CH84" s="129"/>
      <c r="CM84" s="128"/>
      <c r="CN84" s="130"/>
      <c r="CS84" s="128"/>
      <c r="CT84" s="129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L84" s="184"/>
      <c r="EM84" s="184"/>
      <c r="EN84" s="184"/>
      <c r="EO84" s="184"/>
      <c r="EP84" s="184"/>
      <c r="EQ84" s="184"/>
    </row>
    <row r="85" spans="1:147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28"/>
      <c r="AD85" s="129"/>
      <c r="AI85" s="128"/>
      <c r="AJ85" s="129"/>
      <c r="AO85" s="128"/>
      <c r="AP85" s="128"/>
      <c r="CG85" s="128"/>
      <c r="CH85" s="129"/>
      <c r="CM85" s="128"/>
      <c r="CN85" s="130"/>
      <c r="CS85" s="128"/>
      <c r="CT85" s="129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4"/>
      <c r="DQ85" s="184"/>
      <c r="DR85" s="184"/>
      <c r="DS85" s="184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4"/>
      <c r="EE85" s="184"/>
      <c r="EF85" s="184"/>
      <c r="EG85" s="184"/>
      <c r="EH85" s="184"/>
      <c r="EL85" s="184"/>
      <c r="EM85" s="184"/>
      <c r="EN85" s="184"/>
      <c r="EO85" s="184"/>
      <c r="EP85" s="184"/>
      <c r="EQ85" s="184"/>
    </row>
    <row r="86" spans="1:147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28"/>
      <c r="AD86" s="129"/>
      <c r="AI86" s="128"/>
      <c r="AJ86" s="129"/>
      <c r="AO86" s="128"/>
      <c r="AP86" s="128"/>
      <c r="CG86" s="128"/>
      <c r="CH86" s="129"/>
      <c r="CM86" s="128"/>
      <c r="CN86" s="130"/>
      <c r="CS86" s="128"/>
      <c r="CT86" s="129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L86" s="184"/>
      <c r="EM86" s="184"/>
      <c r="EN86" s="184"/>
      <c r="EO86" s="184"/>
      <c r="EP86" s="184"/>
      <c r="EQ86" s="184"/>
    </row>
    <row r="87" spans="1:147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28"/>
      <c r="AD87" s="129"/>
      <c r="AI87" s="128"/>
      <c r="AJ87" s="129"/>
      <c r="AO87" s="128"/>
      <c r="AP87" s="128"/>
      <c r="CG87" s="128"/>
      <c r="CH87" s="129"/>
      <c r="CM87" s="128"/>
      <c r="CN87" s="130"/>
      <c r="CS87" s="188"/>
      <c r="CT87" s="188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4"/>
      <c r="DQ87" s="184"/>
      <c r="DR87" s="184"/>
      <c r="DS87" s="184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4"/>
      <c r="EE87" s="184"/>
      <c r="EF87" s="184"/>
      <c r="EG87" s="184"/>
      <c r="EH87" s="184"/>
      <c r="EL87" s="184"/>
      <c r="EM87" s="184"/>
      <c r="EN87" s="184"/>
      <c r="EO87" s="184"/>
      <c r="EP87" s="184"/>
      <c r="EQ87" s="184"/>
    </row>
    <row r="88" spans="1:147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28"/>
      <c r="AD88" s="129"/>
      <c r="AI88" s="128"/>
      <c r="AJ88" s="129"/>
      <c r="AO88" s="128"/>
      <c r="AP88" s="128"/>
      <c r="CM88" s="128"/>
      <c r="CN88" s="130"/>
      <c r="CS88" s="188"/>
      <c r="CT88" s="188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4"/>
      <c r="DM88" s="184"/>
      <c r="DN88" s="184"/>
      <c r="DO88" s="184"/>
      <c r="DP88" s="184"/>
      <c r="DQ88" s="184"/>
      <c r="DR88" s="184"/>
      <c r="DS88" s="184"/>
      <c r="DT88" s="184"/>
      <c r="DU88" s="184"/>
      <c r="DV88" s="184"/>
      <c r="DW88" s="184"/>
      <c r="DX88" s="184"/>
      <c r="DY88" s="184"/>
      <c r="DZ88" s="184"/>
      <c r="EA88" s="184"/>
      <c r="EB88" s="184"/>
      <c r="EC88" s="184"/>
      <c r="ED88" s="184"/>
      <c r="EE88" s="184"/>
      <c r="EF88" s="184"/>
      <c r="EG88" s="184"/>
      <c r="EH88" s="184"/>
      <c r="EL88" s="184"/>
      <c r="EM88" s="184"/>
      <c r="EN88" s="184"/>
      <c r="EO88" s="184"/>
      <c r="EP88" s="184"/>
      <c r="EQ88" s="184"/>
    </row>
    <row r="89" spans="1:147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28"/>
      <c r="AD89" s="129"/>
      <c r="AI89" s="128"/>
      <c r="AJ89" s="129"/>
      <c r="AO89" s="128"/>
      <c r="AP89" s="128"/>
      <c r="CS89" s="188"/>
      <c r="CT89" s="188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4"/>
      <c r="DQ89" s="184"/>
      <c r="DR89" s="184"/>
      <c r="DS89" s="184"/>
      <c r="DT89" s="184"/>
      <c r="DU89" s="184"/>
      <c r="DV89" s="184"/>
      <c r="DW89" s="184"/>
      <c r="DX89" s="184"/>
      <c r="DY89" s="184"/>
      <c r="DZ89" s="184"/>
      <c r="EA89" s="184"/>
      <c r="EB89" s="184"/>
      <c r="EC89" s="184"/>
      <c r="ED89" s="184"/>
      <c r="EE89" s="184"/>
      <c r="EF89" s="184"/>
      <c r="EG89" s="184"/>
      <c r="EH89" s="184"/>
      <c r="EL89" s="184"/>
      <c r="EM89" s="184"/>
      <c r="EN89" s="184"/>
      <c r="EO89" s="184"/>
      <c r="EP89" s="184"/>
      <c r="EQ89" s="184"/>
    </row>
    <row r="90" spans="1:147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8"/>
      <c r="AD90" s="129"/>
      <c r="AI90" s="188"/>
      <c r="AJ90" s="129"/>
      <c r="AO90" s="188"/>
      <c r="AP90" s="188"/>
      <c r="CS90" s="188"/>
      <c r="CT90" s="188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4"/>
      <c r="DQ90" s="184"/>
      <c r="DR90" s="184"/>
      <c r="DS90" s="184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4"/>
      <c r="EE90" s="184"/>
      <c r="EF90" s="184"/>
      <c r="EG90" s="184"/>
      <c r="EH90" s="184"/>
      <c r="EL90" s="184"/>
      <c r="EM90" s="184"/>
      <c r="EN90" s="184"/>
      <c r="EO90" s="184"/>
      <c r="EP90" s="184"/>
      <c r="EQ90" s="184"/>
    </row>
    <row r="91" spans="1:147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8"/>
      <c r="AD91" s="129"/>
      <c r="AI91" s="188"/>
      <c r="AJ91" s="129"/>
      <c r="AO91" s="188"/>
      <c r="AP91" s="188"/>
      <c r="CS91" s="188"/>
      <c r="CT91" s="188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4"/>
      <c r="DM91" s="184"/>
      <c r="DN91" s="184"/>
      <c r="DO91" s="184"/>
      <c r="DP91" s="184"/>
      <c r="DQ91" s="184"/>
      <c r="DR91" s="184"/>
      <c r="DS91" s="184"/>
      <c r="DT91" s="184"/>
      <c r="DU91" s="184"/>
      <c r="DV91" s="184"/>
      <c r="DW91" s="184"/>
      <c r="DX91" s="184"/>
      <c r="DY91" s="184"/>
      <c r="DZ91" s="184"/>
      <c r="EA91" s="184"/>
      <c r="EB91" s="184"/>
      <c r="EC91" s="184"/>
      <c r="ED91" s="184"/>
      <c r="EE91" s="184"/>
      <c r="EF91" s="184"/>
      <c r="EG91" s="184"/>
      <c r="EH91" s="184"/>
      <c r="EL91" s="184"/>
      <c r="EM91" s="184"/>
      <c r="EN91" s="184"/>
      <c r="EO91" s="184"/>
      <c r="EP91" s="184"/>
      <c r="EQ91" s="184"/>
    </row>
    <row r="92" spans="1:147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8"/>
      <c r="AD92" s="129"/>
      <c r="AI92" s="188"/>
      <c r="AJ92" s="129"/>
      <c r="AO92" s="188"/>
      <c r="AP92" s="188"/>
      <c r="CS92" s="188"/>
      <c r="CT92" s="188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4"/>
      <c r="EE92" s="184"/>
      <c r="EF92" s="184"/>
      <c r="EG92" s="184"/>
      <c r="EH92" s="184"/>
      <c r="EL92" s="184"/>
      <c r="EM92" s="184"/>
      <c r="EN92" s="184"/>
      <c r="EO92" s="184"/>
      <c r="EP92" s="184"/>
      <c r="EQ92" s="184"/>
    </row>
    <row r="93" spans="1:147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8"/>
      <c r="AD93" s="129"/>
      <c r="AI93" s="188"/>
      <c r="AJ93" s="129"/>
      <c r="AO93" s="188"/>
      <c r="AP93" s="188"/>
      <c r="CS93" s="188"/>
      <c r="CT93" s="188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L93" s="184"/>
      <c r="EM93" s="184"/>
      <c r="EN93" s="184"/>
      <c r="EO93" s="184"/>
      <c r="EP93" s="184"/>
      <c r="EQ93" s="184"/>
    </row>
    <row r="94" spans="1:147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8"/>
      <c r="AD94" s="129"/>
      <c r="AI94" s="188"/>
      <c r="AJ94" s="129"/>
      <c r="AO94" s="188"/>
      <c r="AP94" s="188"/>
      <c r="CS94" s="188"/>
      <c r="CT94" s="188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L94" s="184"/>
      <c r="EM94" s="184"/>
      <c r="EN94" s="184"/>
      <c r="EO94" s="184"/>
      <c r="EP94" s="184"/>
      <c r="EQ94" s="184"/>
    </row>
    <row r="95" spans="1:147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8"/>
      <c r="AD95" s="129"/>
      <c r="AI95" s="188"/>
      <c r="AJ95" s="129"/>
      <c r="AO95" s="188"/>
      <c r="AP95" s="188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4"/>
      <c r="DM95" s="184"/>
      <c r="DN95" s="184"/>
      <c r="DO95" s="184"/>
      <c r="DP95" s="184"/>
      <c r="DQ95" s="184"/>
      <c r="DR95" s="184"/>
      <c r="DS95" s="184"/>
      <c r="DT95" s="184"/>
      <c r="DU95" s="184"/>
      <c r="DV95" s="184"/>
      <c r="DW95" s="184"/>
      <c r="DX95" s="184"/>
      <c r="DY95" s="184"/>
      <c r="DZ95" s="184"/>
      <c r="EA95" s="184"/>
      <c r="EB95" s="184"/>
      <c r="EC95" s="184"/>
      <c r="ED95" s="184"/>
      <c r="EE95" s="184"/>
      <c r="EF95" s="184"/>
      <c r="EG95" s="184"/>
      <c r="EH95" s="184"/>
      <c r="EL95" s="184"/>
      <c r="EM95" s="184"/>
      <c r="EN95" s="184"/>
      <c r="EO95" s="184"/>
      <c r="EP95" s="184"/>
      <c r="EQ95" s="184"/>
    </row>
    <row r="96" spans="1:147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8"/>
      <c r="AD96" s="129"/>
      <c r="AI96" s="188"/>
      <c r="AJ96" s="129"/>
      <c r="AO96" s="188"/>
      <c r="AP96" s="188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L96" s="184"/>
      <c r="EM96" s="184"/>
      <c r="EN96" s="184"/>
      <c r="EO96" s="184"/>
      <c r="EP96" s="184"/>
      <c r="EQ96" s="184"/>
    </row>
    <row r="97" spans="1:147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8"/>
      <c r="AD97" s="129"/>
      <c r="AI97" s="188"/>
      <c r="AJ97" s="129"/>
      <c r="AO97" s="188"/>
      <c r="AP97" s="188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4"/>
      <c r="DM97" s="184"/>
      <c r="DN97" s="184"/>
      <c r="DO97" s="184"/>
      <c r="DP97" s="184"/>
      <c r="DQ97" s="184"/>
      <c r="DR97" s="184"/>
      <c r="DS97" s="184"/>
      <c r="DT97" s="184"/>
      <c r="DU97" s="184"/>
      <c r="DV97" s="184"/>
      <c r="DW97" s="184"/>
      <c r="DX97" s="184"/>
      <c r="DY97" s="184"/>
      <c r="DZ97" s="184"/>
      <c r="EA97" s="184"/>
      <c r="EB97" s="184"/>
      <c r="EC97" s="184"/>
      <c r="ED97" s="184"/>
      <c r="EE97" s="184"/>
      <c r="EF97" s="184"/>
      <c r="EG97" s="184"/>
      <c r="EH97" s="184"/>
      <c r="EL97" s="184"/>
      <c r="EM97" s="184"/>
      <c r="EN97" s="184"/>
      <c r="EO97" s="184"/>
      <c r="EP97" s="184"/>
      <c r="EQ97" s="184"/>
    </row>
    <row r="98" spans="1:147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8"/>
      <c r="AD98" s="129"/>
      <c r="AI98" s="188"/>
      <c r="AJ98" s="129"/>
      <c r="AO98" s="188"/>
      <c r="AP98" s="188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L98" s="184"/>
      <c r="EM98" s="184"/>
      <c r="EN98" s="184"/>
      <c r="EO98" s="184"/>
      <c r="EP98" s="184"/>
      <c r="EQ98" s="184"/>
    </row>
    <row r="99" spans="1:147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8"/>
      <c r="AD99" s="129"/>
      <c r="AI99" s="188"/>
      <c r="AJ99" s="129"/>
      <c r="AO99" s="188"/>
      <c r="AP99" s="188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4"/>
      <c r="DQ99" s="184"/>
      <c r="DR99" s="184"/>
      <c r="DS99" s="184"/>
      <c r="DT99" s="184"/>
      <c r="DU99" s="184"/>
      <c r="DV99" s="184"/>
      <c r="DW99" s="184"/>
      <c r="DX99" s="184"/>
      <c r="DY99" s="184"/>
      <c r="DZ99" s="184"/>
      <c r="EA99" s="184"/>
      <c r="EB99" s="184"/>
      <c r="EC99" s="184"/>
      <c r="ED99" s="184"/>
      <c r="EE99" s="184"/>
      <c r="EF99" s="184"/>
      <c r="EG99" s="184"/>
      <c r="EH99" s="184"/>
      <c r="EI99" s="184"/>
      <c r="EJ99" s="184"/>
      <c r="EK99" s="184"/>
      <c r="EL99" s="184"/>
      <c r="EM99" s="184"/>
      <c r="EN99" s="184"/>
      <c r="EO99" s="184"/>
      <c r="EP99" s="184"/>
      <c r="EQ99" s="184"/>
    </row>
    <row r="100" spans="1:147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8"/>
      <c r="AD100" s="129"/>
      <c r="AI100" s="188"/>
      <c r="AJ100" s="129"/>
      <c r="AO100" s="188"/>
      <c r="AP100" s="188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4"/>
      <c r="EE100" s="184"/>
      <c r="EF100" s="184"/>
      <c r="EG100" s="184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</row>
    <row r="101" spans="1:147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8"/>
      <c r="AD101" s="129"/>
      <c r="AI101" s="188"/>
      <c r="AJ101" s="129"/>
      <c r="AO101" s="188"/>
      <c r="AP101" s="188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</row>
    <row r="102" spans="1:147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8"/>
      <c r="AD102" s="129"/>
      <c r="AI102" s="188"/>
      <c r="AJ102" s="129"/>
      <c r="AO102" s="188"/>
      <c r="AP102" s="188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</row>
    <row r="103" spans="1:147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8"/>
      <c r="AD103" s="129"/>
      <c r="AI103" s="188"/>
      <c r="AJ103" s="129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</row>
    <row r="104" spans="1:147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8"/>
      <c r="AD104" s="129"/>
      <c r="AI104" s="188"/>
      <c r="AJ104" s="129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</row>
    <row r="105" spans="1:147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8"/>
      <c r="AD105" s="129"/>
      <c r="AI105" s="188"/>
      <c r="AJ105" s="129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</row>
    <row r="106" spans="1:147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8"/>
      <c r="AD106" s="129"/>
      <c r="AI106" s="188"/>
      <c r="AJ106" s="129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</row>
    <row r="107" spans="1:147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8"/>
      <c r="AD107" s="129"/>
      <c r="AI107" s="188"/>
      <c r="AJ107" s="129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184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4"/>
      <c r="DQ107" s="184"/>
      <c r="DR107" s="184"/>
      <c r="DS107" s="184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4"/>
      <c r="EE107" s="184"/>
      <c r="EF107" s="184"/>
      <c r="EG107" s="184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</row>
    <row r="108" spans="1:147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8"/>
      <c r="AD108" s="129"/>
      <c r="AI108" s="188"/>
      <c r="AJ108" s="129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</row>
    <row r="109" spans="1:147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8"/>
      <c r="AD109" s="129"/>
      <c r="AI109" s="188"/>
      <c r="AJ109" s="129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</row>
    <row r="110" spans="1:147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8"/>
      <c r="AD110" s="129"/>
      <c r="AI110" s="188"/>
      <c r="AJ110" s="129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4"/>
      <c r="EE110" s="184"/>
      <c r="EF110" s="184"/>
      <c r="EG110" s="184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</row>
    <row r="111" spans="1:147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8"/>
      <c r="AD111" s="129"/>
      <c r="AI111" s="188"/>
      <c r="AJ111" s="129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184"/>
      <c r="CP111" s="184"/>
      <c r="CQ111" s="184"/>
      <c r="CR111" s="184"/>
      <c r="CS111" s="184"/>
      <c r="CT111" s="184"/>
      <c r="CU111" s="184"/>
      <c r="CV111" s="184"/>
      <c r="CW111" s="184"/>
      <c r="CX111" s="184"/>
      <c r="CY111" s="184"/>
      <c r="CZ111" s="184"/>
      <c r="DA111" s="184"/>
      <c r="DB111" s="184"/>
      <c r="DC111" s="184"/>
      <c r="DD111" s="184"/>
      <c r="DE111" s="184"/>
      <c r="DF111" s="184"/>
      <c r="DG111" s="184"/>
      <c r="DH111" s="184"/>
      <c r="DI111" s="184"/>
      <c r="DJ111" s="184"/>
      <c r="DK111" s="184"/>
      <c r="DL111" s="184"/>
      <c r="DM111" s="184"/>
      <c r="DN111" s="184"/>
      <c r="DO111" s="184"/>
      <c r="DP111" s="184"/>
      <c r="DQ111" s="184"/>
      <c r="DR111" s="184"/>
      <c r="DS111" s="184"/>
      <c r="DT111" s="184"/>
      <c r="DU111" s="184"/>
      <c r="DV111" s="184"/>
      <c r="DW111" s="184"/>
      <c r="DX111" s="184"/>
      <c r="DY111" s="184"/>
      <c r="DZ111" s="184"/>
      <c r="EA111" s="184"/>
      <c r="EB111" s="184"/>
      <c r="EC111" s="184"/>
      <c r="ED111" s="184"/>
      <c r="EE111" s="184"/>
      <c r="EF111" s="184"/>
      <c r="EG111" s="184"/>
      <c r="EH111" s="184"/>
      <c r="EI111" s="184"/>
      <c r="EJ111" s="184"/>
      <c r="EK111" s="184"/>
      <c r="EL111" s="184"/>
      <c r="EM111" s="184"/>
      <c r="EN111" s="184"/>
      <c r="EO111" s="184"/>
      <c r="EP111" s="184"/>
      <c r="EQ111" s="184"/>
    </row>
    <row r="112" spans="1:147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8"/>
      <c r="AD112" s="129"/>
      <c r="AI112" s="188"/>
      <c r="AJ112" s="129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4"/>
      <c r="DY112" s="184"/>
      <c r="DZ112" s="184"/>
      <c r="EA112" s="184"/>
      <c r="EB112" s="184"/>
      <c r="EC112" s="184"/>
      <c r="ED112" s="184"/>
      <c r="EE112" s="184"/>
      <c r="EF112" s="184"/>
      <c r="EG112" s="184"/>
      <c r="EH112" s="184"/>
      <c r="EI112" s="184"/>
      <c r="EJ112" s="184"/>
      <c r="EK112" s="184"/>
      <c r="EL112" s="184"/>
      <c r="EM112" s="184"/>
      <c r="EN112" s="184"/>
      <c r="EO112" s="184"/>
      <c r="EP112" s="184"/>
      <c r="EQ112" s="184"/>
    </row>
    <row r="113" spans="1:147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8"/>
      <c r="AD113" s="129"/>
      <c r="AI113" s="188"/>
      <c r="AJ113" s="129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4"/>
      <c r="CA113" s="184"/>
      <c r="CB113" s="184"/>
      <c r="CC113" s="184"/>
      <c r="CD113" s="184"/>
      <c r="CE113" s="184"/>
      <c r="CF113" s="184"/>
      <c r="CG113" s="184"/>
      <c r="CH113" s="184"/>
      <c r="CI113" s="184"/>
      <c r="CJ113" s="184"/>
      <c r="CK113" s="184"/>
      <c r="CL113" s="184"/>
      <c r="CM113" s="184"/>
      <c r="CN113" s="184"/>
      <c r="CO113" s="184"/>
      <c r="CP113" s="184"/>
      <c r="CQ113" s="184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4"/>
      <c r="DC113" s="184"/>
      <c r="DD113" s="184"/>
      <c r="DE113" s="184"/>
      <c r="DF113" s="184"/>
      <c r="DG113" s="184"/>
      <c r="DH113" s="184"/>
      <c r="DI113" s="184"/>
      <c r="DJ113" s="184"/>
      <c r="DK113" s="184"/>
      <c r="DL113" s="184"/>
      <c r="DM113" s="184"/>
      <c r="DN113" s="184"/>
      <c r="DO113" s="184"/>
      <c r="DP113" s="184"/>
      <c r="DQ113" s="184"/>
      <c r="DR113" s="184"/>
      <c r="DS113" s="184"/>
      <c r="DT113" s="184"/>
      <c r="DU113" s="184"/>
      <c r="DV113" s="184"/>
      <c r="DW113" s="184"/>
      <c r="DX113" s="184"/>
      <c r="DY113" s="184"/>
      <c r="DZ113" s="184"/>
      <c r="EA113" s="184"/>
      <c r="EB113" s="184"/>
      <c r="EC113" s="184"/>
      <c r="ED113" s="184"/>
      <c r="EE113" s="184"/>
      <c r="EF113" s="184"/>
      <c r="EG113" s="184"/>
      <c r="EH113" s="184"/>
      <c r="EI113" s="184"/>
      <c r="EJ113" s="184"/>
      <c r="EK113" s="184"/>
      <c r="EL113" s="184"/>
      <c r="EM113" s="184"/>
      <c r="EN113" s="184"/>
      <c r="EO113" s="184"/>
      <c r="EP113" s="184"/>
      <c r="EQ113" s="184"/>
    </row>
    <row r="114" spans="1:147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8"/>
      <c r="AD114" s="129"/>
      <c r="AI114" s="188"/>
      <c r="AJ114" s="129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</row>
    <row r="115" spans="1:147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8"/>
      <c r="AD115" s="129"/>
      <c r="AI115" s="188"/>
      <c r="AJ115" s="129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4"/>
      <c r="CG115" s="184"/>
      <c r="CH115" s="184"/>
      <c r="CI115" s="184"/>
      <c r="CJ115" s="184"/>
      <c r="CK115" s="184"/>
      <c r="CL115" s="184"/>
      <c r="CM115" s="184"/>
      <c r="CN115" s="184"/>
      <c r="CO115" s="184"/>
      <c r="CP115" s="184"/>
      <c r="CQ115" s="184"/>
      <c r="CR115" s="184"/>
      <c r="CS115" s="184"/>
      <c r="CT115" s="184"/>
      <c r="CU115" s="184"/>
      <c r="CV115" s="184"/>
      <c r="CW115" s="184"/>
      <c r="CX115" s="184"/>
      <c r="CY115" s="184"/>
      <c r="CZ115" s="184"/>
      <c r="DA115" s="184"/>
      <c r="DB115" s="184"/>
      <c r="DC115" s="184"/>
      <c r="DD115" s="184"/>
      <c r="DE115" s="184"/>
      <c r="DF115" s="184"/>
      <c r="DG115" s="184"/>
      <c r="DH115" s="184"/>
      <c r="DI115" s="184"/>
      <c r="DJ115" s="184"/>
      <c r="DK115" s="184"/>
      <c r="DL115" s="184"/>
      <c r="DM115" s="184"/>
      <c r="DN115" s="184"/>
      <c r="DO115" s="184"/>
      <c r="DP115" s="184"/>
      <c r="DQ115" s="184"/>
      <c r="DR115" s="184"/>
      <c r="DS115" s="184"/>
      <c r="DT115" s="184"/>
      <c r="DU115" s="184"/>
      <c r="DV115" s="184"/>
      <c r="DW115" s="184"/>
      <c r="DX115" s="184"/>
      <c r="DY115" s="184"/>
      <c r="DZ115" s="184"/>
      <c r="EA115" s="184"/>
      <c r="EB115" s="184"/>
      <c r="EC115" s="184"/>
      <c r="ED115" s="184"/>
      <c r="EE115" s="184"/>
      <c r="EF115" s="184"/>
      <c r="EG115" s="184"/>
      <c r="EH115" s="184"/>
      <c r="EI115" s="184"/>
      <c r="EJ115" s="184"/>
      <c r="EK115" s="184"/>
      <c r="EL115" s="184"/>
      <c r="EM115" s="184"/>
      <c r="EN115" s="184"/>
      <c r="EO115" s="184"/>
      <c r="EP115" s="184"/>
      <c r="EQ115" s="184"/>
    </row>
    <row r="116" spans="1:147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8"/>
      <c r="AD116" s="129"/>
      <c r="AI116" s="188"/>
      <c r="AJ116" s="129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4"/>
      <c r="CO116" s="184"/>
      <c r="CP116" s="184"/>
      <c r="CQ116" s="184"/>
      <c r="CR116" s="184"/>
      <c r="CS116" s="184"/>
      <c r="CT116" s="184"/>
      <c r="CU116" s="184"/>
      <c r="CV116" s="184"/>
      <c r="CW116" s="184"/>
      <c r="CX116" s="184"/>
      <c r="CY116" s="184"/>
      <c r="CZ116" s="184"/>
      <c r="DA116" s="184"/>
      <c r="DB116" s="184"/>
      <c r="DC116" s="184"/>
      <c r="DD116" s="184"/>
      <c r="DE116" s="184"/>
      <c r="DF116" s="184"/>
      <c r="DG116" s="184"/>
      <c r="DH116" s="184"/>
      <c r="DI116" s="184"/>
      <c r="DJ116" s="184"/>
      <c r="DK116" s="184"/>
      <c r="DL116" s="184"/>
      <c r="DM116" s="184"/>
      <c r="DN116" s="184"/>
      <c r="DO116" s="184"/>
      <c r="DP116" s="184"/>
      <c r="DQ116" s="184"/>
      <c r="DR116" s="184"/>
      <c r="DS116" s="184"/>
      <c r="DT116" s="184"/>
      <c r="DU116" s="184"/>
      <c r="DV116" s="184"/>
      <c r="DW116" s="184"/>
      <c r="DX116" s="184"/>
      <c r="DY116" s="184"/>
      <c r="DZ116" s="184"/>
      <c r="EA116" s="184"/>
      <c r="EB116" s="184"/>
      <c r="EC116" s="184"/>
      <c r="ED116" s="184"/>
      <c r="EE116" s="184"/>
      <c r="EF116" s="184"/>
      <c r="EG116" s="184"/>
      <c r="EH116" s="184"/>
      <c r="EI116" s="184"/>
      <c r="EJ116" s="184"/>
      <c r="EK116" s="184"/>
      <c r="EL116" s="184"/>
      <c r="EM116" s="184"/>
      <c r="EN116" s="184"/>
      <c r="EO116" s="184"/>
      <c r="EP116" s="184"/>
      <c r="EQ116" s="184"/>
    </row>
    <row r="117" spans="1:147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I117" s="188"/>
      <c r="AJ117" s="129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184"/>
      <c r="BW117" s="184"/>
      <c r="BX117" s="184"/>
      <c r="BY117" s="184"/>
      <c r="BZ117" s="184"/>
      <c r="CA117" s="184"/>
      <c r="CB117" s="184"/>
      <c r="CC117" s="184"/>
      <c r="CD117" s="184"/>
      <c r="CE117" s="184"/>
      <c r="CF117" s="184"/>
      <c r="CG117" s="184"/>
      <c r="CH117" s="184"/>
      <c r="CI117" s="184"/>
      <c r="CJ117" s="184"/>
      <c r="CK117" s="184"/>
      <c r="CL117" s="184"/>
      <c r="CM117" s="184"/>
      <c r="CN117" s="184"/>
      <c r="CO117" s="184"/>
      <c r="CP117" s="184"/>
      <c r="CQ117" s="184"/>
      <c r="CR117" s="184"/>
      <c r="CS117" s="184"/>
      <c r="CT117" s="184"/>
      <c r="CU117" s="184"/>
      <c r="CV117" s="184"/>
      <c r="CW117" s="184"/>
      <c r="CX117" s="184"/>
      <c r="CY117" s="184"/>
      <c r="CZ117" s="184"/>
      <c r="DA117" s="184"/>
      <c r="DB117" s="184"/>
      <c r="DC117" s="184"/>
      <c r="DD117" s="184"/>
      <c r="DE117" s="184"/>
      <c r="DF117" s="184"/>
      <c r="DG117" s="184"/>
      <c r="DH117" s="184"/>
      <c r="DI117" s="184"/>
      <c r="DJ117" s="184"/>
      <c r="DK117" s="184"/>
      <c r="DL117" s="184"/>
      <c r="DM117" s="184"/>
      <c r="DN117" s="184"/>
      <c r="DO117" s="184"/>
      <c r="DP117" s="184"/>
      <c r="DQ117" s="184"/>
      <c r="DR117" s="184"/>
      <c r="DS117" s="184"/>
      <c r="DT117" s="184"/>
      <c r="DU117" s="184"/>
      <c r="DV117" s="184"/>
      <c r="DW117" s="184"/>
      <c r="DX117" s="184"/>
      <c r="DY117" s="184"/>
      <c r="DZ117" s="184"/>
      <c r="EA117" s="184"/>
      <c r="EB117" s="184"/>
      <c r="EC117" s="184"/>
      <c r="ED117" s="184"/>
      <c r="EE117" s="184"/>
      <c r="EF117" s="184"/>
      <c r="EG117" s="184"/>
      <c r="EH117" s="184"/>
      <c r="EI117" s="184"/>
      <c r="EJ117" s="184"/>
      <c r="EK117" s="184"/>
      <c r="EL117" s="184"/>
      <c r="EM117" s="184"/>
      <c r="EN117" s="184"/>
      <c r="EO117" s="184"/>
      <c r="EP117" s="184"/>
      <c r="EQ117" s="184"/>
    </row>
    <row r="118" spans="1:147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I118" s="188"/>
      <c r="AJ118" s="129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4"/>
      <c r="EM118" s="184"/>
      <c r="EN118" s="184"/>
      <c r="EO118" s="184"/>
      <c r="EP118" s="184"/>
      <c r="EQ118" s="184"/>
    </row>
    <row r="119" spans="1:147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I119" s="188"/>
      <c r="AJ119" s="129"/>
      <c r="AO119" s="188"/>
      <c r="AP119" s="188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4"/>
      <c r="CA119" s="184"/>
      <c r="CB119" s="184"/>
      <c r="CC119" s="184"/>
      <c r="CD119" s="184"/>
      <c r="CE119" s="184"/>
      <c r="CF119" s="184"/>
      <c r="CG119" s="184"/>
      <c r="CH119" s="184"/>
      <c r="CI119" s="184"/>
      <c r="CJ119" s="184"/>
      <c r="CK119" s="184"/>
      <c r="CL119" s="184"/>
      <c r="CM119" s="184"/>
      <c r="CN119" s="184"/>
      <c r="CO119" s="184"/>
      <c r="CP119" s="184"/>
      <c r="CQ119" s="184"/>
      <c r="CR119" s="184"/>
      <c r="CS119" s="184"/>
      <c r="CT119" s="184"/>
      <c r="CU119" s="184"/>
      <c r="CV119" s="184"/>
      <c r="CW119" s="184"/>
      <c r="CX119" s="184"/>
      <c r="CY119" s="184"/>
      <c r="CZ119" s="184"/>
      <c r="DA119" s="184"/>
      <c r="DB119" s="184"/>
      <c r="DC119" s="184"/>
      <c r="DD119" s="184"/>
      <c r="DE119" s="184"/>
      <c r="DF119" s="184"/>
      <c r="DG119" s="184"/>
      <c r="DH119" s="184"/>
      <c r="DI119" s="184"/>
      <c r="DJ119" s="184"/>
      <c r="DK119" s="184"/>
      <c r="DL119" s="184"/>
      <c r="DM119" s="184"/>
      <c r="DN119" s="184"/>
      <c r="DO119" s="184"/>
      <c r="DP119" s="184"/>
      <c r="DQ119" s="184"/>
      <c r="DR119" s="184"/>
      <c r="DS119" s="184"/>
      <c r="DT119" s="184"/>
      <c r="DU119" s="184"/>
      <c r="DV119" s="184"/>
      <c r="DW119" s="184"/>
      <c r="DX119" s="184"/>
      <c r="DY119" s="184"/>
      <c r="DZ119" s="184"/>
      <c r="EA119" s="184"/>
      <c r="EB119" s="184"/>
      <c r="EC119" s="184"/>
      <c r="ED119" s="184"/>
      <c r="EE119" s="184"/>
      <c r="EF119" s="184"/>
      <c r="EG119" s="184"/>
      <c r="EH119" s="184"/>
      <c r="EI119" s="184"/>
      <c r="EJ119" s="184"/>
      <c r="EK119" s="184"/>
      <c r="EL119" s="184"/>
      <c r="EM119" s="184"/>
      <c r="EN119" s="184"/>
      <c r="EO119" s="184"/>
      <c r="EP119" s="184"/>
      <c r="EQ119" s="184"/>
    </row>
    <row r="120" spans="1:147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I120" s="188"/>
      <c r="AJ120" s="129"/>
      <c r="AO120" s="188"/>
      <c r="AP120" s="188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4"/>
      <c r="EE120" s="184"/>
      <c r="EF120" s="184"/>
      <c r="EG120" s="184"/>
      <c r="EH120" s="184"/>
      <c r="EI120" s="184"/>
      <c r="EJ120" s="184"/>
      <c r="EK120" s="184"/>
      <c r="EL120" s="184"/>
      <c r="EM120" s="184"/>
      <c r="EN120" s="184"/>
      <c r="EO120" s="184"/>
      <c r="EP120" s="184"/>
      <c r="EQ120" s="184"/>
    </row>
    <row r="121" spans="1:147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I121" s="128"/>
      <c r="AJ121" s="129"/>
      <c r="AO121" s="128"/>
      <c r="AP121" s="128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184"/>
      <c r="CP121" s="184"/>
      <c r="CQ121" s="184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4"/>
      <c r="DC121" s="184"/>
      <c r="DD121" s="184"/>
      <c r="DE121" s="184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4"/>
      <c r="DQ121" s="184"/>
      <c r="DR121" s="184"/>
      <c r="DS121" s="184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4"/>
      <c r="EE121" s="184"/>
      <c r="EF121" s="184"/>
      <c r="EG121" s="184"/>
      <c r="EH121" s="184"/>
      <c r="EI121" s="184"/>
      <c r="EJ121" s="184"/>
      <c r="EK121" s="184"/>
      <c r="EL121" s="184"/>
      <c r="EM121" s="184"/>
      <c r="EN121" s="184"/>
      <c r="EO121" s="184"/>
      <c r="EP121" s="184"/>
      <c r="EQ121" s="184"/>
    </row>
    <row r="122" spans="1:147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I122" s="188"/>
      <c r="AJ122" s="129"/>
      <c r="AO122" s="188"/>
      <c r="AP122" s="188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4"/>
      <c r="EE122" s="184"/>
      <c r="EF122" s="184"/>
      <c r="EG122" s="184"/>
      <c r="EH122" s="184"/>
      <c r="EI122" s="184"/>
      <c r="EJ122" s="184"/>
      <c r="EK122" s="184"/>
      <c r="EL122" s="184"/>
      <c r="EM122" s="184"/>
      <c r="EN122" s="184"/>
      <c r="EO122" s="184"/>
      <c r="EP122" s="184"/>
      <c r="EQ122" s="184"/>
    </row>
    <row r="123" spans="1:147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I123" s="188"/>
      <c r="AJ123" s="129"/>
      <c r="AO123" s="188"/>
      <c r="AP123" s="188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4"/>
      <c r="CA123" s="184"/>
      <c r="CB123" s="184"/>
      <c r="CC123" s="184"/>
      <c r="CD123" s="184"/>
      <c r="CE123" s="184"/>
      <c r="CF123" s="184"/>
      <c r="CG123" s="184"/>
      <c r="CH123" s="184"/>
      <c r="CI123" s="184"/>
      <c r="CJ123" s="184"/>
      <c r="CK123" s="184"/>
      <c r="CL123" s="184"/>
      <c r="CM123" s="184"/>
      <c r="CN123" s="184"/>
      <c r="CO123" s="184"/>
      <c r="CP123" s="184"/>
      <c r="CQ123" s="184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4"/>
      <c r="DC123" s="184"/>
      <c r="DD123" s="184"/>
      <c r="DE123" s="184"/>
      <c r="DF123" s="184"/>
      <c r="DG123" s="184"/>
      <c r="DH123" s="184"/>
      <c r="DI123" s="184"/>
      <c r="DJ123" s="184"/>
      <c r="DK123" s="184"/>
      <c r="DL123" s="184"/>
      <c r="DM123" s="184"/>
      <c r="DN123" s="184"/>
      <c r="DO123" s="184"/>
      <c r="DP123" s="184"/>
      <c r="DQ123" s="184"/>
      <c r="DR123" s="184"/>
      <c r="DS123" s="184"/>
      <c r="DT123" s="184"/>
      <c r="DU123" s="184"/>
      <c r="DV123" s="184"/>
      <c r="DW123" s="184"/>
      <c r="DX123" s="184"/>
      <c r="DY123" s="184"/>
      <c r="DZ123" s="184"/>
      <c r="EA123" s="184"/>
      <c r="EB123" s="184"/>
      <c r="EC123" s="184"/>
      <c r="ED123" s="184"/>
      <c r="EE123" s="184"/>
      <c r="EF123" s="184"/>
      <c r="EG123" s="184"/>
      <c r="EH123" s="184"/>
      <c r="EI123" s="184"/>
      <c r="EJ123" s="184"/>
      <c r="EK123" s="184"/>
      <c r="EL123" s="184"/>
      <c r="EM123" s="184"/>
      <c r="EN123" s="184"/>
      <c r="EO123" s="184"/>
      <c r="EP123" s="184"/>
      <c r="EQ123" s="184"/>
    </row>
    <row r="124" spans="1:147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I124" s="188"/>
      <c r="AJ124" s="129"/>
      <c r="AO124" s="188"/>
      <c r="AP124" s="188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</row>
    <row r="125" spans="1:147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I125" s="188"/>
      <c r="AJ125" s="129"/>
      <c r="AO125" s="188"/>
      <c r="AP125" s="188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</row>
    <row r="126" spans="1:147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I126" s="188"/>
      <c r="AJ126" s="188"/>
      <c r="AO126" s="188"/>
      <c r="AP126" s="188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</row>
    <row r="127" spans="1:147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I127" s="188"/>
      <c r="AJ127" s="188"/>
      <c r="AO127" s="188"/>
      <c r="AP127" s="188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</row>
    <row r="128" spans="1:147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I128" s="188"/>
      <c r="AJ128" s="188"/>
      <c r="AO128" s="188"/>
      <c r="AP128" s="188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</row>
    <row r="129" spans="1:147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I129" s="188"/>
      <c r="AJ129" s="188"/>
      <c r="AO129" s="188"/>
      <c r="AP129" s="188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</row>
    <row r="130" spans="1:147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I130" s="188"/>
      <c r="AJ130" s="188"/>
      <c r="AO130" s="188"/>
      <c r="AP130" s="188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</row>
    <row r="131" spans="1:147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8"/>
      <c r="AJ131" s="188"/>
      <c r="AO131" s="188"/>
      <c r="AP131" s="188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</row>
    <row r="132" spans="1:147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8"/>
      <c r="AJ132" s="188"/>
      <c r="AO132" s="188"/>
      <c r="AP132" s="188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</row>
    <row r="133" spans="1:147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8"/>
      <c r="AJ133" s="188"/>
      <c r="AO133" s="188"/>
      <c r="AP133" s="188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</row>
    <row r="134" spans="1:147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8"/>
      <c r="AJ134" s="188"/>
      <c r="AO134" s="188"/>
      <c r="AP134" s="188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</row>
  </sheetData>
  <mergeCells count="27">
    <mergeCell ref="BA1:BE1"/>
    <mergeCell ref="BG1:BK1"/>
    <mergeCell ref="BM1:BQ1"/>
    <mergeCell ref="BS1:BW1"/>
    <mergeCell ref="AO1:AS1"/>
    <mergeCell ref="A5:G5"/>
    <mergeCell ref="W3:X6"/>
    <mergeCell ref="W1:AA1"/>
    <mergeCell ref="AC1:AG1"/>
    <mergeCell ref="AI1:AM1"/>
    <mergeCell ref="Y3:AA6"/>
    <mergeCell ref="EL1:EP1"/>
    <mergeCell ref="CI3:CK6"/>
    <mergeCell ref="CG3:CH6"/>
    <mergeCell ref="AO3:AS5"/>
    <mergeCell ref="CY3:DC5"/>
    <mergeCell ref="CY1:DC1"/>
    <mergeCell ref="DE1:DI1"/>
    <mergeCell ref="DK1:DO1"/>
    <mergeCell ref="DQ1:DU1"/>
    <mergeCell ref="DW1:EA1"/>
    <mergeCell ref="EC1:EG1"/>
    <mergeCell ref="CG1:CK1"/>
    <mergeCell ref="CM1:CQ1"/>
    <mergeCell ref="CS1:CW1"/>
    <mergeCell ref="BY1:CC1"/>
    <mergeCell ref="AU1:AY1"/>
  </mergeCells>
  <phoneticPr fontId="3" type="noConversion"/>
  <pageMargins left="0.2" right="0.2" top="0.15" bottom="0.15" header="0" footer="0"/>
  <pageSetup scale="80" orientation="landscape" horizontalDpi="300" verticalDpi="300" r:id="rId1"/>
  <headerFooter alignWithMargins="0">
    <oddHeader>&amp;R51-400-AIG-PER
2/25/13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7"/>
  <sheetViews>
    <sheetView topLeftCell="A219" zoomScaleNormal="100" workbookViewId="0">
      <selection activeCell="G122" sqref="G122"/>
    </sheetView>
  </sheetViews>
  <sheetFormatPr defaultRowHeight="12.75"/>
  <cols>
    <col min="1" max="1" width="13.140625" style="8" customWidth="1"/>
    <col min="2" max="2" width="13.42578125" style="8" customWidth="1"/>
    <col min="3" max="3" width="12.140625" style="8" customWidth="1"/>
    <col min="4" max="4" width="11.140625" style="8" customWidth="1"/>
    <col min="5" max="5" width="9" style="8" customWidth="1"/>
    <col min="6" max="6" width="9.85546875" style="149" customWidth="1"/>
    <col min="7" max="7" width="9.5703125" style="149" customWidth="1"/>
    <col min="8" max="8" width="13" style="8" customWidth="1"/>
    <col min="9" max="9" width="17.7109375" style="8" customWidth="1"/>
    <col min="10" max="10" width="9.28515625" style="8" bestFit="1" customWidth="1"/>
    <col min="11" max="16384" width="9.140625" style="8"/>
  </cols>
  <sheetData>
    <row r="1" spans="1:15" ht="18" customHeight="1">
      <c r="A1" s="226" t="s">
        <v>107</v>
      </c>
      <c r="B1" s="226"/>
      <c r="C1" s="226"/>
      <c r="D1" s="226"/>
      <c r="E1" s="226"/>
      <c r="F1" s="226"/>
      <c r="G1" s="226"/>
      <c r="H1" s="226"/>
    </row>
    <row r="2" spans="1:15" ht="15" customHeight="1">
      <c r="A2" s="9"/>
      <c r="B2" s="9"/>
      <c r="C2" s="9"/>
      <c r="D2" s="9"/>
      <c r="E2" s="9"/>
      <c r="F2" s="139"/>
      <c r="G2" s="139"/>
      <c r="H2" s="1" t="s">
        <v>37</v>
      </c>
    </row>
    <row r="3" spans="1:15" ht="15" customHeight="1">
      <c r="A3" s="230" t="s">
        <v>52</v>
      </c>
      <c r="B3" s="230"/>
      <c r="C3" s="230"/>
      <c r="D3" s="230"/>
      <c r="E3" s="230"/>
      <c r="F3" s="230"/>
      <c r="G3" s="230"/>
      <c r="H3" s="230"/>
    </row>
    <row r="4" spans="1:15" ht="15" customHeight="1">
      <c r="A4" s="9"/>
      <c r="B4" s="9"/>
      <c r="C4" s="9"/>
      <c r="D4" s="9"/>
      <c r="E4" s="9"/>
      <c r="F4" s="139"/>
      <c r="G4" s="139"/>
      <c r="H4" s="2"/>
    </row>
    <row r="5" spans="1:15" ht="15" customHeight="1" thickBot="1">
      <c r="A5" s="225" t="s">
        <v>105</v>
      </c>
      <c r="B5" s="225"/>
      <c r="C5" s="225"/>
      <c r="D5" s="225"/>
      <c r="E5" s="225"/>
      <c r="F5" s="225"/>
      <c r="G5" s="225"/>
      <c r="H5" s="225"/>
    </row>
    <row r="6" spans="1:15" ht="15" customHeight="1">
      <c r="A6" s="9"/>
      <c r="B6" s="9"/>
      <c r="C6" s="9"/>
      <c r="D6" s="9"/>
      <c r="E6" s="9"/>
      <c r="F6" s="139"/>
      <c r="G6" s="139"/>
      <c r="H6" s="9"/>
    </row>
    <row r="7" spans="1:15" s="20" customFormat="1" ht="14.1" customHeight="1">
      <c r="A7" s="18"/>
      <c r="B7" s="19"/>
      <c r="C7" s="19"/>
      <c r="D7" s="19"/>
      <c r="E7" s="19"/>
      <c r="F7" s="140" t="s">
        <v>46</v>
      </c>
      <c r="G7" s="140" t="s">
        <v>51</v>
      </c>
      <c r="H7" s="19"/>
      <c r="J7" s="42"/>
      <c r="K7" s="42"/>
      <c r="L7" s="42"/>
      <c r="M7" s="42"/>
    </row>
    <row r="8" spans="1:15" s="20" customFormat="1" ht="14.1" customHeight="1">
      <c r="A8" s="18" t="s">
        <v>38</v>
      </c>
      <c r="B8" s="18" t="s">
        <v>39</v>
      </c>
      <c r="C8" s="18" t="s">
        <v>40</v>
      </c>
      <c r="D8" s="18" t="s">
        <v>41</v>
      </c>
      <c r="E8" s="18" t="s">
        <v>42</v>
      </c>
      <c r="F8" s="140" t="s">
        <v>82</v>
      </c>
      <c r="G8" s="140" t="s">
        <v>47</v>
      </c>
      <c r="H8" s="18" t="s">
        <v>43</v>
      </c>
      <c r="J8" s="42"/>
      <c r="K8" s="42"/>
      <c r="L8" s="42"/>
      <c r="M8" s="42"/>
    </row>
    <row r="9" spans="1:15" s="20" customFormat="1" ht="14.1" customHeight="1">
      <c r="A9" s="21" t="s">
        <v>44</v>
      </c>
      <c r="B9" s="21" t="s">
        <v>44</v>
      </c>
      <c r="C9" s="21" t="s">
        <v>45</v>
      </c>
      <c r="D9" s="21" t="s">
        <v>45</v>
      </c>
      <c r="E9" s="21" t="s">
        <v>45</v>
      </c>
      <c r="F9" s="141" t="s">
        <v>83</v>
      </c>
      <c r="G9" s="141" t="s">
        <v>55</v>
      </c>
      <c r="H9" s="21" t="s">
        <v>45</v>
      </c>
      <c r="J9" s="42"/>
      <c r="K9" s="42"/>
      <c r="L9" s="42"/>
      <c r="M9" s="42"/>
    </row>
    <row r="10" spans="1:15" s="20" customFormat="1" ht="14.1" customHeight="1">
      <c r="A10" s="37">
        <v>39448</v>
      </c>
      <c r="B10" s="37">
        <v>39478</v>
      </c>
      <c r="C10" s="23" t="e">
        <f>'Returns&amp;Allocation'!M8</f>
        <v>#DIV/0!</v>
      </c>
      <c r="D10" s="24"/>
      <c r="E10" s="25"/>
      <c r="F10" s="131"/>
      <c r="G10" s="131"/>
      <c r="H10" s="26" t="e">
        <f>'Returns&amp;Allocation'!O8</f>
        <v>#DIV/0!</v>
      </c>
      <c r="I10" s="42"/>
      <c r="J10" s="152"/>
      <c r="K10" s="42"/>
      <c r="L10" s="42"/>
      <c r="M10" s="42"/>
      <c r="N10" s="42"/>
      <c r="O10" s="42"/>
    </row>
    <row r="11" spans="1:15" s="20" customFormat="1" ht="14.1" customHeight="1">
      <c r="A11" s="37">
        <v>39479</v>
      </c>
      <c r="B11" s="37">
        <v>39507</v>
      </c>
      <c r="C11" s="23" t="e">
        <f>'Returns&amp;Allocation'!M9</f>
        <v>#DIV/0!</v>
      </c>
      <c r="D11" s="24"/>
      <c r="E11" s="25"/>
      <c r="F11" s="131"/>
      <c r="G11" s="131"/>
      <c r="H11" s="41" t="e">
        <f>'Returns&amp;Allocation'!O9</f>
        <v>#DIV/0!</v>
      </c>
      <c r="J11" s="42"/>
      <c r="K11" s="42"/>
      <c r="L11" s="42"/>
      <c r="M11" s="42"/>
    </row>
    <row r="12" spans="1:15" s="20" customFormat="1" ht="14.1" customHeight="1">
      <c r="A12" s="37">
        <v>39508</v>
      </c>
      <c r="B12" s="37">
        <v>39538</v>
      </c>
      <c r="C12" s="23" t="e">
        <f>'Returns&amp;Allocation'!M10</f>
        <v>#DIV/0!</v>
      </c>
      <c r="D12" s="26" t="e">
        <f>SUM(((1*(1+C10))*(1+C11))*(1+C12))-1</f>
        <v>#DIV/0!</v>
      </c>
      <c r="E12" s="25"/>
      <c r="F12" s="131"/>
      <c r="G12" s="131"/>
      <c r="H12" s="41" t="e">
        <f>'Returns&amp;Allocation'!O10</f>
        <v>#DIV/0!</v>
      </c>
      <c r="J12" s="42"/>
      <c r="K12" s="42"/>
      <c r="L12" s="42"/>
      <c r="M12" s="42"/>
    </row>
    <row r="13" spans="1:15" s="20" customFormat="1" ht="14.1" customHeight="1">
      <c r="A13" s="37">
        <v>39539</v>
      </c>
      <c r="B13" s="37">
        <v>39568</v>
      </c>
      <c r="C13" s="23" t="e">
        <f>'Returns&amp;Allocation'!M11</f>
        <v>#DIV/0!</v>
      </c>
      <c r="D13" s="26"/>
      <c r="E13" s="25"/>
      <c r="F13" s="131"/>
      <c r="G13" s="131"/>
      <c r="H13" s="41" t="e">
        <f>'Returns&amp;Allocation'!O11</f>
        <v>#DIV/0!</v>
      </c>
      <c r="J13" s="42"/>
      <c r="K13" s="42"/>
      <c r="L13" s="42"/>
      <c r="M13" s="42"/>
    </row>
    <row r="14" spans="1:15" s="20" customFormat="1" ht="14.1" customHeight="1">
      <c r="A14" s="37">
        <v>39569</v>
      </c>
      <c r="B14" s="37">
        <v>39599</v>
      </c>
      <c r="C14" s="23" t="e">
        <f>'Returns&amp;Allocation'!M12</f>
        <v>#DIV/0!</v>
      </c>
      <c r="D14" s="26"/>
      <c r="E14" s="25"/>
      <c r="F14" s="131"/>
      <c r="G14" s="131"/>
      <c r="H14" s="41" t="e">
        <f>'Returns&amp;Allocation'!O12</f>
        <v>#DIV/0!</v>
      </c>
    </row>
    <row r="15" spans="1:15" s="20" customFormat="1" ht="14.1" customHeight="1">
      <c r="A15" s="37">
        <v>39600</v>
      </c>
      <c r="B15" s="37">
        <v>39629</v>
      </c>
      <c r="C15" s="23" t="e">
        <f>'Returns&amp;Allocation'!M13</f>
        <v>#DIV/0!</v>
      </c>
      <c r="D15" s="26" t="e">
        <f>SUM(((1*(1+C13))*(1+C14))*(1+C15))-1</f>
        <v>#DIV/0!</v>
      </c>
      <c r="E15" s="25"/>
      <c r="F15" s="131"/>
      <c r="G15" s="131"/>
      <c r="H15" s="41" t="e">
        <f>'Returns&amp;Allocation'!O13</f>
        <v>#DIV/0!</v>
      </c>
    </row>
    <row r="16" spans="1:15" s="20" customFormat="1" ht="14.1" customHeight="1">
      <c r="A16" s="37">
        <v>39630</v>
      </c>
      <c r="B16" s="37">
        <v>39660</v>
      </c>
      <c r="C16" s="23" t="e">
        <f>'Returns&amp;Allocation'!M14</f>
        <v>#DIV/0!</v>
      </c>
      <c r="D16" s="26"/>
      <c r="E16" s="25"/>
      <c r="F16" s="131"/>
      <c r="G16" s="131"/>
      <c r="H16" s="41" t="e">
        <f>'Returns&amp;Allocation'!O14</f>
        <v>#DIV/0!</v>
      </c>
    </row>
    <row r="17" spans="1:9" s="20" customFormat="1" ht="14.1" customHeight="1">
      <c r="A17" s="37">
        <v>39661</v>
      </c>
      <c r="B17" s="37">
        <v>39691</v>
      </c>
      <c r="C17" s="23" t="e">
        <f>'Returns&amp;Allocation'!M15</f>
        <v>#DIV/0!</v>
      </c>
      <c r="D17" s="26"/>
      <c r="E17" s="25"/>
      <c r="F17" s="131"/>
      <c r="G17" s="131"/>
      <c r="H17" s="41" t="e">
        <f>'Returns&amp;Allocation'!O15</f>
        <v>#DIV/0!</v>
      </c>
    </row>
    <row r="18" spans="1:9" s="20" customFormat="1" ht="14.1" customHeight="1">
      <c r="A18" s="37">
        <v>39692</v>
      </c>
      <c r="B18" s="37">
        <v>39721</v>
      </c>
      <c r="C18" s="23" t="e">
        <f>'Returns&amp;Allocation'!M16</f>
        <v>#DIV/0!</v>
      </c>
      <c r="D18" s="26" t="e">
        <f>SUM(((1*(1+C16))*(1+C17))*(1+C18))-1</f>
        <v>#DIV/0!</v>
      </c>
      <c r="F18" s="158"/>
      <c r="G18" s="158"/>
      <c r="H18" s="41" t="e">
        <f>'Returns&amp;Allocation'!O16</f>
        <v>#DIV/0!</v>
      </c>
    </row>
    <row r="19" spans="1:9" s="20" customFormat="1" ht="14.1" customHeight="1">
      <c r="A19" s="37">
        <v>39722</v>
      </c>
      <c r="B19" s="37">
        <v>39752</v>
      </c>
      <c r="C19" s="23" t="e">
        <f>'Returns&amp;Allocation'!M17</f>
        <v>#DIV/0!</v>
      </c>
      <c r="D19" s="26"/>
      <c r="E19" s="26"/>
      <c r="F19" s="133"/>
      <c r="G19" s="133"/>
      <c r="H19" s="41" t="e">
        <f>'Returns&amp;Allocation'!O17</f>
        <v>#DIV/0!</v>
      </c>
    </row>
    <row r="20" spans="1:9" s="20" customFormat="1" ht="14.1" customHeight="1">
      <c r="A20" s="37">
        <v>39753</v>
      </c>
      <c r="B20" s="37">
        <v>39782</v>
      </c>
      <c r="C20" s="23" t="e">
        <f>'Returns&amp;Allocation'!M18</f>
        <v>#DIV/0!</v>
      </c>
      <c r="D20" s="26"/>
      <c r="E20" s="26"/>
      <c r="F20" s="133"/>
      <c r="G20" s="133"/>
      <c r="H20" s="41" t="e">
        <f>'Returns&amp;Allocation'!O18</f>
        <v>#DIV/0!</v>
      </c>
    </row>
    <row r="21" spans="1:9" s="20" customFormat="1" ht="14.1" customHeight="1">
      <c r="A21" s="37">
        <v>39783</v>
      </c>
      <c r="B21" s="37">
        <v>39813</v>
      </c>
      <c r="C21" s="23" t="e">
        <f>'Returns&amp;Allocation'!M19</f>
        <v>#DIV/0!</v>
      </c>
      <c r="D21" s="26" t="e">
        <f>SUM(((1*(1+C19))*(1+C20))*(1+C21))-1</f>
        <v>#DIV/0!</v>
      </c>
      <c r="E21" s="41" t="e">
        <f>SUM((((((((((((1+C10)*(1+C11))*(1+C12))*(1+C13))*(1+C14))*(1+C15))*(1+C16))*(1+C17))*(1+C18))*(1+C19))*(1+C20))*(1+C21))-1</f>
        <v>#DIV/0!</v>
      </c>
      <c r="F21" s="133" t="e">
        <f>('Returns&amp;Allocation'!N19/1)-1</f>
        <v>#DIV/0!</v>
      </c>
      <c r="G21" s="133"/>
      <c r="H21" s="41" t="e">
        <f>'Returns&amp;Allocation'!O19</f>
        <v>#DIV/0!</v>
      </c>
    </row>
    <row r="22" spans="1:9" s="20" customFormat="1" ht="14.1" customHeight="1">
      <c r="A22" s="38">
        <v>39814</v>
      </c>
      <c r="B22" s="38">
        <v>39844</v>
      </c>
      <c r="C22" s="23" t="e">
        <f>'Returns&amp;Allocation'!M22</f>
        <v>#DIV/0!</v>
      </c>
      <c r="D22" s="26"/>
      <c r="E22" s="26"/>
      <c r="F22" s="133" t="e">
        <f>('Returns&amp;Allocation'!N22/'Returns&amp;Allocation'!N8)-1</f>
        <v>#DIV/0!</v>
      </c>
      <c r="G22" s="133"/>
      <c r="H22" s="41" t="e">
        <f>'Returns&amp;Allocation'!O22</f>
        <v>#DIV/0!</v>
      </c>
      <c r="I22" s="35"/>
    </row>
    <row r="23" spans="1:9" s="20" customFormat="1" ht="14.1" customHeight="1">
      <c r="A23" s="38">
        <v>39845</v>
      </c>
      <c r="B23" s="38">
        <v>39872</v>
      </c>
      <c r="C23" s="23" t="e">
        <f>'Returns&amp;Allocation'!M23</f>
        <v>#DIV/0!</v>
      </c>
      <c r="D23" s="26"/>
      <c r="E23" s="26"/>
      <c r="F23" s="133" t="e">
        <f>('Returns&amp;Allocation'!N23/'Returns&amp;Allocation'!N9)-1</f>
        <v>#DIV/0!</v>
      </c>
      <c r="G23" s="133"/>
      <c r="H23" s="41" t="e">
        <f>'Returns&amp;Allocation'!O23</f>
        <v>#DIV/0!</v>
      </c>
    </row>
    <row r="24" spans="1:9" s="20" customFormat="1" ht="14.1" customHeight="1">
      <c r="A24" s="38">
        <v>39873</v>
      </c>
      <c r="B24" s="38">
        <v>39903</v>
      </c>
      <c r="C24" s="23" t="e">
        <f>'Returns&amp;Allocation'!M24</f>
        <v>#DIV/0!</v>
      </c>
      <c r="D24" s="26" t="e">
        <f>SUM(((1*(1+C22))*(1+C23))*(1+C24))-1</f>
        <v>#DIV/0!</v>
      </c>
      <c r="E24" s="26"/>
      <c r="F24" s="133" t="e">
        <f>('Returns&amp;Allocation'!N24/'Returns&amp;Allocation'!N10)-1</f>
        <v>#DIV/0!</v>
      </c>
      <c r="G24" s="133"/>
      <c r="H24" s="41" t="e">
        <f>'Returns&amp;Allocation'!O24</f>
        <v>#DIV/0!</v>
      </c>
    </row>
    <row r="25" spans="1:9" s="20" customFormat="1" ht="14.1" customHeight="1">
      <c r="A25" s="38">
        <v>39904</v>
      </c>
      <c r="B25" s="38">
        <v>39933</v>
      </c>
      <c r="C25" s="23" t="e">
        <f>'Returns&amp;Allocation'!M25</f>
        <v>#DIV/0!</v>
      </c>
      <c r="D25" s="26"/>
      <c r="E25" s="26"/>
      <c r="F25" s="133" t="e">
        <f>('Returns&amp;Allocation'!N25/'Returns&amp;Allocation'!N11)-1</f>
        <v>#DIV/0!</v>
      </c>
      <c r="G25" s="133"/>
      <c r="H25" s="41" t="e">
        <f>'Returns&amp;Allocation'!O25</f>
        <v>#DIV/0!</v>
      </c>
    </row>
    <row r="26" spans="1:9" s="20" customFormat="1" ht="14.1" customHeight="1">
      <c r="A26" s="38">
        <v>39934</v>
      </c>
      <c r="B26" s="38">
        <v>39964</v>
      </c>
      <c r="C26" s="23" t="e">
        <f>'Returns&amp;Allocation'!M26</f>
        <v>#DIV/0!</v>
      </c>
      <c r="D26" s="26"/>
      <c r="E26" s="26"/>
      <c r="F26" s="133" t="e">
        <f>('Returns&amp;Allocation'!N26/'Returns&amp;Allocation'!N12)-1</f>
        <v>#DIV/0!</v>
      </c>
      <c r="G26" s="133"/>
      <c r="H26" s="41" t="e">
        <f>'Returns&amp;Allocation'!O26</f>
        <v>#DIV/0!</v>
      </c>
    </row>
    <row r="27" spans="1:9" s="20" customFormat="1" ht="14.1" customHeight="1">
      <c r="A27" s="38">
        <v>39965</v>
      </c>
      <c r="B27" s="38">
        <v>39994</v>
      </c>
      <c r="C27" s="23" t="e">
        <f>'Returns&amp;Allocation'!M27</f>
        <v>#DIV/0!</v>
      </c>
      <c r="D27" s="26" t="e">
        <f>SUM(((1*(1+C25))*(1+C26))*(1+C27))-1</f>
        <v>#DIV/0!</v>
      </c>
      <c r="E27" s="26"/>
      <c r="F27" s="133" t="e">
        <f>('Returns&amp;Allocation'!N27/'Returns&amp;Allocation'!N13)-1</f>
        <v>#DIV/0!</v>
      </c>
      <c r="G27" s="133"/>
      <c r="H27" s="41" t="e">
        <f>'Returns&amp;Allocation'!O27</f>
        <v>#DIV/0!</v>
      </c>
    </row>
    <row r="28" spans="1:9" s="20" customFormat="1" ht="14.1" customHeight="1">
      <c r="A28" s="38">
        <v>39995</v>
      </c>
      <c r="B28" s="38">
        <v>40025</v>
      </c>
      <c r="C28" s="23" t="e">
        <f>'Returns&amp;Allocation'!M28</f>
        <v>#DIV/0!</v>
      </c>
      <c r="D28" s="26"/>
      <c r="E28" s="26"/>
      <c r="F28" s="133" t="e">
        <f>('Returns&amp;Allocation'!N28/'Returns&amp;Allocation'!N14)-1</f>
        <v>#DIV/0!</v>
      </c>
      <c r="G28" s="133"/>
      <c r="H28" s="41" t="e">
        <f>'Returns&amp;Allocation'!O28</f>
        <v>#DIV/0!</v>
      </c>
    </row>
    <row r="29" spans="1:9" s="20" customFormat="1" ht="14.1" customHeight="1">
      <c r="A29" s="38">
        <v>40026</v>
      </c>
      <c r="B29" s="38">
        <v>40056</v>
      </c>
      <c r="C29" s="23" t="e">
        <f>'Returns&amp;Allocation'!M29</f>
        <v>#DIV/0!</v>
      </c>
      <c r="D29" s="26"/>
      <c r="E29" s="26"/>
      <c r="F29" s="133" t="e">
        <f>('Returns&amp;Allocation'!N29/'Returns&amp;Allocation'!N15)-1</f>
        <v>#DIV/0!</v>
      </c>
      <c r="G29" s="133"/>
      <c r="H29" s="41" t="e">
        <f>'Returns&amp;Allocation'!O29</f>
        <v>#DIV/0!</v>
      </c>
    </row>
    <row r="30" spans="1:9" s="20" customFormat="1" ht="14.1" customHeight="1">
      <c r="A30" s="38">
        <v>40057</v>
      </c>
      <c r="B30" s="38">
        <v>40086</v>
      </c>
      <c r="C30" s="23" t="e">
        <f>'Returns&amp;Allocation'!M30</f>
        <v>#DIV/0!</v>
      </c>
      <c r="D30" s="26" t="e">
        <f>SUM(((1*(1+C28))*(1+C29))*(1+C30))-1</f>
        <v>#DIV/0!</v>
      </c>
      <c r="E30" s="26"/>
      <c r="F30" s="133" t="e">
        <f>('Returns&amp;Allocation'!N30/'Returns&amp;Allocation'!N16)-1</f>
        <v>#DIV/0!</v>
      </c>
      <c r="G30" s="158"/>
      <c r="H30" s="41" t="e">
        <f>'Returns&amp;Allocation'!O30</f>
        <v>#DIV/0!</v>
      </c>
    </row>
    <row r="31" spans="1:9" s="20" customFormat="1" ht="14.1" customHeight="1">
      <c r="A31" s="38">
        <v>40087</v>
      </c>
      <c r="B31" s="38">
        <v>40117</v>
      </c>
      <c r="C31" s="23" t="e">
        <f>'Returns&amp;Allocation'!M31</f>
        <v>#DIV/0!</v>
      </c>
      <c r="D31" s="26"/>
      <c r="E31" s="26"/>
      <c r="F31" s="133" t="e">
        <f>('Returns&amp;Allocation'!N31/'Returns&amp;Allocation'!N17)-1</f>
        <v>#DIV/0!</v>
      </c>
      <c r="G31" s="133"/>
      <c r="H31" s="41" t="e">
        <f>'Returns&amp;Allocation'!O31</f>
        <v>#DIV/0!</v>
      </c>
    </row>
    <row r="32" spans="1:9" s="20" customFormat="1" ht="14.1" customHeight="1">
      <c r="A32" s="38">
        <v>40118</v>
      </c>
      <c r="B32" s="38">
        <v>40147</v>
      </c>
      <c r="C32" s="23" t="e">
        <f>'Returns&amp;Allocation'!M32</f>
        <v>#DIV/0!</v>
      </c>
      <c r="D32" s="26"/>
      <c r="E32" s="26"/>
      <c r="F32" s="133" t="e">
        <f>('Returns&amp;Allocation'!N32/'Returns&amp;Allocation'!N18)-1</f>
        <v>#DIV/0!</v>
      </c>
      <c r="G32" s="133"/>
      <c r="H32" s="41" t="e">
        <f>'Returns&amp;Allocation'!O32</f>
        <v>#DIV/0!</v>
      </c>
    </row>
    <row r="33" spans="1:8" s="20" customFormat="1" ht="14.1" customHeight="1">
      <c r="A33" s="38">
        <v>40148</v>
      </c>
      <c r="B33" s="38">
        <v>40178</v>
      </c>
      <c r="C33" s="23" t="e">
        <f>'Returns&amp;Allocation'!M33</f>
        <v>#DIV/0!</v>
      </c>
      <c r="D33" s="26" t="e">
        <f>SUM(((1*(1+C31))*(1+C32))*(1+C33))-1</f>
        <v>#DIV/0!</v>
      </c>
      <c r="E33" s="41" t="e">
        <f>SUM((((((((((((1+C22)*(1+C23))*(1+C24))*(1+C25))*(1+C26))*(1+C27))*(1+C28))*(1+C29))*(1+C30))*(1+C31))*(1+C32))*(1+C33))-1</f>
        <v>#DIV/0!</v>
      </c>
      <c r="F33" s="133" t="e">
        <f>('Returns&amp;Allocation'!N33/'Returns&amp;Allocation'!N19)-1</f>
        <v>#DIV/0!</v>
      </c>
      <c r="G33" s="133"/>
      <c r="H33" s="41" t="e">
        <f>'Returns&amp;Allocation'!O33</f>
        <v>#DIV/0!</v>
      </c>
    </row>
    <row r="34" spans="1:8" s="20" customFormat="1" ht="14.1" customHeight="1">
      <c r="A34" s="38">
        <v>40179</v>
      </c>
      <c r="B34" s="38">
        <v>40209</v>
      </c>
      <c r="C34" s="23" t="e">
        <f>'Returns&amp;Allocation'!M36</f>
        <v>#DIV/0!</v>
      </c>
      <c r="D34" s="26"/>
      <c r="E34" s="26"/>
      <c r="F34" s="133" t="e">
        <f>('Returns&amp;Allocation'!N36/'Returns&amp;Allocation'!N22)-1</f>
        <v>#DIV/0!</v>
      </c>
      <c r="G34" s="133"/>
      <c r="H34" s="41" t="e">
        <f>'Returns&amp;Allocation'!O36</f>
        <v>#DIV/0!</v>
      </c>
    </row>
    <row r="35" spans="1:8" s="20" customFormat="1" ht="14.1" customHeight="1">
      <c r="A35" s="39">
        <v>40210</v>
      </c>
      <c r="B35" s="39">
        <v>40237</v>
      </c>
      <c r="C35" s="23" t="e">
        <f>'Returns&amp;Allocation'!M37</f>
        <v>#DIV/0!</v>
      </c>
      <c r="D35" s="26"/>
      <c r="E35" s="26"/>
      <c r="F35" s="133" t="e">
        <f>('Returns&amp;Allocation'!N37/'Returns&amp;Allocation'!N23)-1</f>
        <v>#DIV/0!</v>
      </c>
      <c r="G35" s="133"/>
      <c r="H35" s="41" t="e">
        <f>'Returns&amp;Allocation'!O37</f>
        <v>#DIV/0!</v>
      </c>
    </row>
    <row r="36" spans="1:8" s="20" customFormat="1" ht="14.1" customHeight="1">
      <c r="A36" s="39">
        <v>40238</v>
      </c>
      <c r="B36" s="39">
        <v>40268</v>
      </c>
      <c r="C36" s="23" t="e">
        <f>'Returns&amp;Allocation'!M38</f>
        <v>#DIV/0!</v>
      </c>
      <c r="D36" s="26" t="e">
        <f>SUM(((1*(1+C34))*(1+C35))*(1+C36))-1</f>
        <v>#DIV/0!</v>
      </c>
      <c r="E36" s="26"/>
      <c r="F36" s="133" t="e">
        <f>('Returns&amp;Allocation'!N38/'Returns&amp;Allocation'!N24)-1</f>
        <v>#DIV/0!</v>
      </c>
      <c r="G36" s="133"/>
      <c r="H36" s="41" t="e">
        <f>'Returns&amp;Allocation'!O38</f>
        <v>#DIV/0!</v>
      </c>
    </row>
    <row r="37" spans="1:8" s="20" customFormat="1" ht="14.1" customHeight="1">
      <c r="A37" s="39">
        <v>40269</v>
      </c>
      <c r="B37" s="39">
        <v>40298</v>
      </c>
      <c r="C37" s="23" t="e">
        <f>'Returns&amp;Allocation'!M39</f>
        <v>#DIV/0!</v>
      </c>
      <c r="D37" s="26"/>
      <c r="E37" s="26"/>
      <c r="F37" s="133" t="e">
        <f>('Returns&amp;Allocation'!N39/'Returns&amp;Allocation'!N25)-1</f>
        <v>#DIV/0!</v>
      </c>
      <c r="G37" s="133"/>
      <c r="H37" s="41" t="e">
        <f>'Returns&amp;Allocation'!O39</f>
        <v>#DIV/0!</v>
      </c>
    </row>
    <row r="38" spans="1:8" s="20" customFormat="1" ht="14.1" customHeight="1">
      <c r="A38" s="39">
        <v>40299</v>
      </c>
      <c r="B38" s="39">
        <v>40329</v>
      </c>
      <c r="C38" s="23" t="e">
        <f>'Returns&amp;Allocation'!M40</f>
        <v>#DIV/0!</v>
      </c>
      <c r="D38" s="26"/>
      <c r="E38" s="26"/>
      <c r="F38" s="133" t="e">
        <f>('Returns&amp;Allocation'!N40/'Returns&amp;Allocation'!N26)-1</f>
        <v>#DIV/0!</v>
      </c>
      <c r="G38" s="133"/>
      <c r="H38" s="41" t="e">
        <f>'Returns&amp;Allocation'!O40</f>
        <v>#DIV/0!</v>
      </c>
    </row>
    <row r="39" spans="1:8" s="20" customFormat="1" ht="14.1" customHeight="1">
      <c r="A39" s="39">
        <v>40330</v>
      </c>
      <c r="B39" s="39">
        <v>40359</v>
      </c>
      <c r="C39" s="23" t="e">
        <f>'Returns&amp;Allocation'!M41</f>
        <v>#DIV/0!</v>
      </c>
      <c r="D39" s="26" t="e">
        <f>SUM(((1*(1+C37))*(1+C38))*(1+C39))-1</f>
        <v>#DIV/0!</v>
      </c>
      <c r="E39" s="26"/>
      <c r="F39" s="133" t="e">
        <f>('Returns&amp;Allocation'!N41/'Returns&amp;Allocation'!N27)-1</f>
        <v>#DIV/0!</v>
      </c>
      <c r="G39" s="133"/>
      <c r="H39" s="41" t="e">
        <f>'Returns&amp;Allocation'!O41</f>
        <v>#DIV/0!</v>
      </c>
    </row>
    <row r="40" spans="1:8" s="20" customFormat="1" ht="14.1" customHeight="1">
      <c r="A40" s="39">
        <v>40360</v>
      </c>
      <c r="B40" s="39">
        <v>40390</v>
      </c>
      <c r="C40" s="23" t="e">
        <f>'Returns&amp;Allocation'!M42</f>
        <v>#DIV/0!</v>
      </c>
      <c r="D40" s="26"/>
      <c r="E40" s="26"/>
      <c r="F40" s="133" t="e">
        <f>('Returns&amp;Allocation'!N42/'Returns&amp;Allocation'!N28)-1</f>
        <v>#DIV/0!</v>
      </c>
      <c r="G40" s="133"/>
      <c r="H40" s="41" t="e">
        <f>'Returns&amp;Allocation'!O42</f>
        <v>#DIV/0!</v>
      </c>
    </row>
    <row r="41" spans="1:8" s="20" customFormat="1" ht="14.1" customHeight="1">
      <c r="A41" s="39">
        <v>40391</v>
      </c>
      <c r="B41" s="39">
        <v>40421</v>
      </c>
      <c r="C41" s="23" t="e">
        <f>'Returns&amp;Allocation'!M43</f>
        <v>#DIV/0!</v>
      </c>
      <c r="D41" s="26"/>
      <c r="E41" s="26"/>
      <c r="F41" s="133" t="e">
        <f>('Returns&amp;Allocation'!N43/'Returns&amp;Allocation'!N29)-1</f>
        <v>#DIV/0!</v>
      </c>
      <c r="G41" s="133"/>
      <c r="H41" s="41" t="e">
        <f>'Returns&amp;Allocation'!O43</f>
        <v>#DIV/0!</v>
      </c>
    </row>
    <row r="42" spans="1:8" s="20" customFormat="1" ht="14.1" customHeight="1">
      <c r="A42" s="22">
        <v>40422</v>
      </c>
      <c r="B42" s="22">
        <v>40451</v>
      </c>
      <c r="C42" s="23" t="e">
        <f>'Returns&amp;Allocation'!M44</f>
        <v>#DIV/0!</v>
      </c>
      <c r="D42" s="26" t="e">
        <f>SUM(((1*(1+C40))*(1+C41))*(1+C42))-1</f>
        <v>#DIV/0!</v>
      </c>
      <c r="F42" s="133" t="e">
        <f>('Returns&amp;Allocation'!N44/'Returns&amp;Allocation'!N30)-1</f>
        <v>#DIV/0!</v>
      </c>
      <c r="G42" s="158"/>
      <c r="H42" s="41" t="e">
        <f>'Returns&amp;Allocation'!O44</f>
        <v>#DIV/0!</v>
      </c>
    </row>
    <row r="43" spans="1:8" s="32" customFormat="1" ht="14.1" customHeight="1">
      <c r="A43" s="28"/>
      <c r="B43" s="29"/>
      <c r="C43" s="30"/>
      <c r="D43" s="31"/>
      <c r="E43" s="31"/>
      <c r="F43" s="154"/>
      <c r="G43" s="154"/>
      <c r="H43" s="31"/>
    </row>
    <row r="44" spans="1:8" s="155" customFormat="1" ht="14.1" customHeight="1">
      <c r="A44" s="136" t="s">
        <v>84</v>
      </c>
      <c r="B44" s="137"/>
      <c r="C44" s="153"/>
      <c r="D44" s="154"/>
      <c r="E44" s="154"/>
      <c r="F44" s="154"/>
      <c r="G44" s="154"/>
      <c r="H44" s="154"/>
    </row>
    <row r="45" spans="1:8" s="155" customFormat="1" ht="14.1" customHeight="1">
      <c r="A45" s="137" t="s">
        <v>56</v>
      </c>
      <c r="B45" s="137"/>
      <c r="C45" s="156"/>
      <c r="D45" s="157"/>
      <c r="E45" s="157"/>
      <c r="F45" s="157"/>
      <c r="G45" s="157"/>
      <c r="H45" s="157"/>
    </row>
    <row r="46" spans="1:8" ht="18" customHeight="1">
      <c r="A46" s="226" t="s">
        <v>107</v>
      </c>
      <c r="B46" s="226"/>
      <c r="C46" s="226"/>
      <c r="D46" s="226"/>
      <c r="E46" s="226"/>
      <c r="F46" s="226"/>
      <c r="G46" s="226"/>
      <c r="H46" s="226"/>
    </row>
    <row r="47" spans="1:8" ht="15" customHeight="1">
      <c r="A47" s="9"/>
      <c r="B47" s="9"/>
      <c r="C47" s="9"/>
      <c r="D47" s="9"/>
      <c r="E47" s="9"/>
      <c r="F47" s="139"/>
      <c r="G47" s="139"/>
      <c r="H47" s="1" t="s">
        <v>37</v>
      </c>
    </row>
    <row r="48" spans="1:8" ht="15" customHeight="1">
      <c r="A48" s="230" t="s">
        <v>53</v>
      </c>
      <c r="B48" s="230"/>
      <c r="C48" s="230"/>
      <c r="D48" s="230"/>
      <c r="E48" s="230"/>
      <c r="F48" s="230"/>
      <c r="G48" s="230"/>
      <c r="H48" s="230"/>
    </row>
    <row r="49" spans="1:9" ht="15" customHeight="1">
      <c r="A49" s="9"/>
      <c r="B49" s="9"/>
      <c r="C49" s="9"/>
      <c r="D49" s="9"/>
      <c r="E49" s="9"/>
      <c r="F49" s="139"/>
      <c r="G49" s="139"/>
      <c r="H49" s="2"/>
    </row>
    <row r="50" spans="1:9" ht="15" customHeight="1" thickBot="1">
      <c r="A50" s="225" t="s">
        <v>105</v>
      </c>
      <c r="B50" s="225"/>
      <c r="C50" s="225"/>
      <c r="D50" s="225"/>
      <c r="E50" s="225"/>
      <c r="F50" s="225"/>
      <c r="G50" s="225"/>
      <c r="H50" s="225"/>
    </row>
    <row r="51" spans="1:9" ht="15" customHeight="1">
      <c r="A51" s="9"/>
      <c r="B51" s="9"/>
      <c r="C51" s="9"/>
      <c r="D51" s="9"/>
      <c r="E51" s="9"/>
      <c r="F51" s="139"/>
      <c r="G51" s="139"/>
      <c r="H51" s="9"/>
    </row>
    <row r="52" spans="1:9" s="20" customFormat="1" ht="13.5" customHeight="1">
      <c r="A52" s="18"/>
      <c r="B52" s="19"/>
      <c r="C52" s="19"/>
      <c r="D52" s="19"/>
      <c r="E52" s="19"/>
      <c r="F52" s="140" t="s">
        <v>46</v>
      </c>
      <c r="G52" s="140" t="s">
        <v>51</v>
      </c>
      <c r="H52" s="19"/>
    </row>
    <row r="53" spans="1:9" s="20" customFormat="1" ht="13.5" customHeight="1">
      <c r="A53" s="18" t="s">
        <v>38</v>
      </c>
      <c r="B53" s="18" t="s">
        <v>39</v>
      </c>
      <c r="C53" s="18" t="s">
        <v>40</v>
      </c>
      <c r="D53" s="18" t="s">
        <v>41</v>
      </c>
      <c r="E53" s="18" t="s">
        <v>42</v>
      </c>
      <c r="F53" s="140" t="s">
        <v>82</v>
      </c>
      <c r="G53" s="140" t="s">
        <v>47</v>
      </c>
      <c r="H53" s="18" t="s">
        <v>43</v>
      </c>
    </row>
    <row r="54" spans="1:9" s="20" customFormat="1" ht="13.5" customHeight="1">
      <c r="A54" s="21" t="s">
        <v>44</v>
      </c>
      <c r="B54" s="21" t="s">
        <v>44</v>
      </c>
      <c r="C54" s="21" t="s">
        <v>45</v>
      </c>
      <c r="D54" s="21" t="s">
        <v>45</v>
      </c>
      <c r="E54" s="21" t="s">
        <v>45</v>
      </c>
      <c r="F54" s="141" t="s">
        <v>83</v>
      </c>
      <c r="G54" s="141" t="s">
        <v>55</v>
      </c>
      <c r="H54" s="21" t="s">
        <v>45</v>
      </c>
    </row>
    <row r="55" spans="1:9" s="20" customFormat="1" ht="13.5" customHeight="1">
      <c r="A55" s="22">
        <v>40452</v>
      </c>
      <c r="B55" s="22">
        <v>40482</v>
      </c>
      <c r="C55" s="23" t="e">
        <f>'Returns&amp;Allocation'!M45</f>
        <v>#DIV/0!</v>
      </c>
      <c r="D55" s="24"/>
      <c r="E55" s="27"/>
      <c r="F55" s="133" t="e">
        <f>('Returns&amp;Allocation'!N45/'Returns&amp;Allocation'!N31)-1</f>
        <v>#DIV/0!</v>
      </c>
      <c r="G55" s="158"/>
      <c r="H55" s="41" t="e">
        <f>'Returns&amp;Allocation'!O45</f>
        <v>#DIV/0!</v>
      </c>
    </row>
    <row r="56" spans="1:9" s="20" customFormat="1" ht="13.5" customHeight="1">
      <c r="A56" s="22">
        <v>40483</v>
      </c>
      <c r="B56" s="22">
        <v>40512</v>
      </c>
      <c r="C56" s="23" t="e">
        <f>'Returns&amp;Allocation'!M46</f>
        <v>#DIV/0!</v>
      </c>
      <c r="D56" s="33"/>
      <c r="E56" s="27"/>
      <c r="F56" s="133" t="e">
        <f>('Returns&amp;Allocation'!N46/'Returns&amp;Allocation'!N32)-1</f>
        <v>#DIV/0!</v>
      </c>
      <c r="G56" s="158"/>
      <c r="H56" s="41" t="e">
        <f>'Returns&amp;Allocation'!O46</f>
        <v>#DIV/0!</v>
      </c>
    </row>
    <row r="57" spans="1:9" s="20" customFormat="1" ht="13.5" customHeight="1">
      <c r="A57" s="22">
        <v>40513</v>
      </c>
      <c r="B57" s="22">
        <v>40543</v>
      </c>
      <c r="C57" s="23" t="e">
        <f>'Returns&amp;Allocation'!M47</f>
        <v>#DIV/0!</v>
      </c>
      <c r="D57" s="26" t="e">
        <f>SUM(((1*(1+C55))*(1+C56))*(1+C57))-1</f>
        <v>#DIV/0!</v>
      </c>
      <c r="E57" s="26" t="e">
        <f>SUM((((((((((((1+C34)*(1+C35))*(1+C36))*(1+C37))*(1+C38))*(1+C39))*(1+C40))*(1+C41))*(1+C42))*(1+C55))*(1+C56))*(1+C57))-1</f>
        <v>#DIV/0!</v>
      </c>
      <c r="F57" s="133" t="e">
        <f>('Returns&amp;Allocation'!N47/'Returns&amp;Allocation'!N33)-1</f>
        <v>#DIV/0!</v>
      </c>
      <c r="G57" s="134" t="e">
        <f>('Returns&amp;Allocation'!N47/1)-1</f>
        <v>#DIV/0!</v>
      </c>
      <c r="H57" s="41" t="e">
        <f>'Returns&amp;Allocation'!O47</f>
        <v>#DIV/0!</v>
      </c>
      <c r="I57" s="35"/>
    </row>
    <row r="58" spans="1:9" s="20" customFormat="1" ht="13.5" customHeight="1">
      <c r="A58" s="22">
        <v>40544</v>
      </c>
      <c r="B58" s="22">
        <v>40574</v>
      </c>
      <c r="C58" s="23" t="e">
        <f>'Returns&amp;Allocation'!M50</f>
        <v>#DIV/0!</v>
      </c>
      <c r="D58" s="24"/>
      <c r="E58" s="25"/>
      <c r="F58" s="133" t="e">
        <f>('Returns&amp;Allocation'!N50/'Returns&amp;Allocation'!N36)-1</f>
        <v>#DIV/0!</v>
      </c>
      <c r="G58" s="134" t="e">
        <f>('Returns&amp;Allocation'!N50/'Returns&amp;Allocation'!N8)-1</f>
        <v>#DIV/0!</v>
      </c>
      <c r="H58" s="41" t="e">
        <f>'Returns&amp;Allocation'!O50</f>
        <v>#DIV/0!</v>
      </c>
      <c r="I58" s="35"/>
    </row>
    <row r="59" spans="1:9" s="20" customFormat="1" ht="13.5" customHeight="1">
      <c r="A59" s="22">
        <v>40575</v>
      </c>
      <c r="B59" s="22">
        <v>40602</v>
      </c>
      <c r="C59" s="23" t="e">
        <f>'Returns&amp;Allocation'!M51</f>
        <v>#DIV/0!</v>
      </c>
      <c r="D59" s="33"/>
      <c r="E59" s="25"/>
      <c r="F59" s="133" t="e">
        <f>('Returns&amp;Allocation'!N51/'Returns&amp;Allocation'!N37)-1</f>
        <v>#DIV/0!</v>
      </c>
      <c r="G59" s="134" t="e">
        <f>('Returns&amp;Allocation'!N51/'Returns&amp;Allocation'!N9)-1</f>
        <v>#DIV/0!</v>
      </c>
      <c r="H59" s="41" t="e">
        <f>'Returns&amp;Allocation'!O51</f>
        <v>#DIV/0!</v>
      </c>
      <c r="I59" s="35"/>
    </row>
    <row r="60" spans="1:9" s="20" customFormat="1" ht="13.5" customHeight="1">
      <c r="A60" s="22">
        <v>40603</v>
      </c>
      <c r="B60" s="22">
        <v>40633</v>
      </c>
      <c r="C60" s="23" t="e">
        <f>'Returns&amp;Allocation'!M52</f>
        <v>#DIV/0!</v>
      </c>
      <c r="D60" s="41" t="e">
        <f>SUM(((1*(1+C58))*(1+C59))*(1+C60))-1</f>
        <v>#DIV/0!</v>
      </c>
      <c r="E60" s="25"/>
      <c r="F60" s="133" t="e">
        <f>('Returns&amp;Allocation'!N52/'Returns&amp;Allocation'!N38)-1</f>
        <v>#DIV/0!</v>
      </c>
      <c r="G60" s="134" t="e">
        <f>('Returns&amp;Allocation'!N52/'Returns&amp;Allocation'!N10)-1</f>
        <v>#DIV/0!</v>
      </c>
      <c r="H60" s="41" t="e">
        <f>'Returns&amp;Allocation'!O52</f>
        <v>#DIV/0!</v>
      </c>
      <c r="I60" s="35"/>
    </row>
    <row r="61" spans="1:9" s="20" customFormat="1" ht="13.5" customHeight="1">
      <c r="A61" s="22">
        <v>40634</v>
      </c>
      <c r="B61" s="22">
        <v>40663</v>
      </c>
      <c r="C61" s="23" t="e">
        <f>'Returns&amp;Allocation'!M53</f>
        <v>#DIV/0!</v>
      </c>
      <c r="D61" s="24"/>
      <c r="E61" s="25"/>
      <c r="F61" s="133" t="e">
        <f>('Returns&amp;Allocation'!N53/'Returns&amp;Allocation'!N39)-1</f>
        <v>#DIV/0!</v>
      </c>
      <c r="G61" s="134" t="e">
        <f>('Returns&amp;Allocation'!N53/'Returns&amp;Allocation'!N11)-1</f>
        <v>#DIV/0!</v>
      </c>
      <c r="H61" s="41" t="e">
        <f>'Returns&amp;Allocation'!O53</f>
        <v>#DIV/0!</v>
      </c>
      <c r="I61" s="35"/>
    </row>
    <row r="62" spans="1:9" s="20" customFormat="1" ht="13.5" customHeight="1">
      <c r="A62" s="22">
        <v>40664</v>
      </c>
      <c r="B62" s="22">
        <v>40694</v>
      </c>
      <c r="C62" s="23" t="e">
        <f>'Returns&amp;Allocation'!M54</f>
        <v>#DIV/0!</v>
      </c>
      <c r="D62" s="33"/>
      <c r="E62" s="25"/>
      <c r="F62" s="133" t="e">
        <f>('Returns&amp;Allocation'!N54/'Returns&amp;Allocation'!N40)-1</f>
        <v>#DIV/0!</v>
      </c>
      <c r="G62" s="134" t="e">
        <f>('Returns&amp;Allocation'!N54/'Returns&amp;Allocation'!N12)-1</f>
        <v>#DIV/0!</v>
      </c>
      <c r="H62" s="41" t="e">
        <f>'Returns&amp;Allocation'!O54</f>
        <v>#DIV/0!</v>
      </c>
      <c r="I62" s="35"/>
    </row>
    <row r="63" spans="1:9" s="20" customFormat="1" ht="13.5" customHeight="1">
      <c r="A63" s="22">
        <v>40695</v>
      </c>
      <c r="B63" s="22">
        <v>40724</v>
      </c>
      <c r="C63" s="23" t="e">
        <f>'Returns&amp;Allocation'!M55</f>
        <v>#DIV/0!</v>
      </c>
      <c r="D63" s="41" t="e">
        <f>SUM(((1*(1+C61))*(1+C62))*(1+C63))-1</f>
        <v>#DIV/0!</v>
      </c>
      <c r="E63" s="25"/>
      <c r="F63" s="133" t="e">
        <f>('Returns&amp;Allocation'!N55/'Returns&amp;Allocation'!N41)-1</f>
        <v>#DIV/0!</v>
      </c>
      <c r="G63" s="134" t="e">
        <f>('Returns&amp;Allocation'!N55/'Returns&amp;Allocation'!N13)-1</f>
        <v>#DIV/0!</v>
      </c>
      <c r="H63" s="41" t="e">
        <f>'Returns&amp;Allocation'!O55</f>
        <v>#DIV/0!</v>
      </c>
      <c r="I63" s="35"/>
    </row>
    <row r="64" spans="1:9" s="20" customFormat="1" ht="13.5" customHeight="1">
      <c r="A64" s="22">
        <v>40725</v>
      </c>
      <c r="B64" s="22">
        <v>40755</v>
      </c>
      <c r="C64" s="23" t="e">
        <f>'Returns&amp;Allocation'!M56</f>
        <v>#DIV/0!</v>
      </c>
      <c r="D64" s="24"/>
      <c r="E64" s="25"/>
      <c r="F64" s="133" t="e">
        <f>('Returns&amp;Allocation'!N56/'Returns&amp;Allocation'!N42)-1</f>
        <v>#DIV/0!</v>
      </c>
      <c r="G64" s="134" t="e">
        <f>('Returns&amp;Allocation'!N56/'Returns&amp;Allocation'!N14)-1</f>
        <v>#DIV/0!</v>
      </c>
      <c r="H64" s="135" t="e">
        <f>'Returns&amp;Allocation'!O56</f>
        <v>#DIV/0!</v>
      </c>
      <c r="I64" s="35"/>
    </row>
    <row r="65" spans="1:9" s="20" customFormat="1" ht="13.5" customHeight="1">
      <c r="A65" s="22">
        <v>40756</v>
      </c>
      <c r="B65" s="22">
        <v>40786</v>
      </c>
      <c r="C65" s="23" t="e">
        <f>'Returns&amp;Allocation'!M57</f>
        <v>#DIV/0!</v>
      </c>
      <c r="D65" s="33"/>
      <c r="E65" s="25"/>
      <c r="F65" s="133" t="e">
        <f>('Returns&amp;Allocation'!N57/'Returns&amp;Allocation'!N43)-1</f>
        <v>#DIV/0!</v>
      </c>
      <c r="G65" s="134" t="e">
        <f>('Returns&amp;Allocation'!N57/'Returns&amp;Allocation'!N15)-1</f>
        <v>#DIV/0!</v>
      </c>
      <c r="H65" s="135" t="e">
        <f>'Returns&amp;Allocation'!O57</f>
        <v>#DIV/0!</v>
      </c>
      <c r="I65" s="35"/>
    </row>
    <row r="66" spans="1:9" s="20" customFormat="1" ht="13.5" customHeight="1">
      <c r="A66" s="22">
        <v>40787</v>
      </c>
      <c r="B66" s="22">
        <v>40816</v>
      </c>
      <c r="C66" s="23" t="e">
        <f>'Returns&amp;Allocation'!M58</f>
        <v>#DIV/0!</v>
      </c>
      <c r="D66" s="135" t="e">
        <f>SUM(((1*(1+C64))*(1+C65))*(1+C66))-1</f>
        <v>#DIV/0!</v>
      </c>
      <c r="F66" s="133" t="e">
        <f>('Returns&amp;Allocation'!N58/'Returns&amp;Allocation'!N44)-1</f>
        <v>#DIV/0!</v>
      </c>
      <c r="G66" s="134" t="e">
        <f>('Returns&amp;Allocation'!N58/'Returns&amp;Allocation'!N16)-1</f>
        <v>#DIV/0!</v>
      </c>
      <c r="H66" s="135" t="e">
        <f>'Returns&amp;Allocation'!O58</f>
        <v>#DIV/0!</v>
      </c>
    </row>
    <row r="67" spans="1:9" s="20" customFormat="1" ht="13.5" customHeight="1">
      <c r="A67" s="22">
        <v>40817</v>
      </c>
      <c r="B67" s="22">
        <v>40847</v>
      </c>
      <c r="C67" s="23" t="e">
        <f>'Returns&amp;Allocation'!M59</f>
        <v>#DIV/0!</v>
      </c>
      <c r="D67" s="40"/>
      <c r="E67" s="135"/>
      <c r="F67" s="133" t="e">
        <f>('Returns&amp;Allocation'!N59/'Returns&amp;Allocation'!N45)-1</f>
        <v>#DIV/0!</v>
      </c>
      <c r="G67" s="134" t="e">
        <f>('Returns&amp;Allocation'!N59/'Returns&amp;Allocation'!N17)-1</f>
        <v>#DIV/0!</v>
      </c>
      <c r="H67" s="135" t="e">
        <f>'Returns&amp;Allocation'!O59</f>
        <v>#DIV/0!</v>
      </c>
    </row>
    <row r="68" spans="1:9" s="20" customFormat="1" ht="12.95" customHeight="1">
      <c r="A68" s="22">
        <v>40848</v>
      </c>
      <c r="B68" s="22">
        <v>40877</v>
      </c>
      <c r="C68" s="23" t="e">
        <f>'Returns&amp;Allocation'!M60</f>
        <v>#DIV/0!</v>
      </c>
      <c r="D68" s="132"/>
      <c r="E68" s="131"/>
      <c r="F68" s="133" t="e">
        <f>('Returns&amp;Allocation'!N60/'Returns&amp;Allocation'!N46)-1</f>
        <v>#DIV/0!</v>
      </c>
      <c r="G68" s="134" t="e">
        <f>('Returns&amp;Allocation'!N60/'Returns&amp;Allocation'!N18)-1</f>
        <v>#DIV/0!</v>
      </c>
      <c r="H68" s="135" t="e">
        <f>'Returns&amp;Allocation'!O60</f>
        <v>#DIV/0!</v>
      </c>
    </row>
    <row r="69" spans="1:9" s="20" customFormat="1" ht="12.95" customHeight="1">
      <c r="A69" s="22">
        <v>40878</v>
      </c>
      <c r="B69" s="22">
        <v>40908</v>
      </c>
      <c r="C69" s="23" t="e">
        <f>'Returns&amp;Allocation'!M61</f>
        <v>#DIV/0!</v>
      </c>
      <c r="D69" s="135" t="e">
        <f>SUM(((1*(1+C67))*(1+C68))*(1+C69))-1</f>
        <v>#DIV/0!</v>
      </c>
      <c r="E69" s="135" t="e">
        <f>SUM((((((((((((1+C58)*(1+C59))*(1+C60))*(1+C61))*(1+C62))*(1+C63))*(1+C64))*(1+C65))*(1+C66))*(1+C67))*(1+C68))*(1+C69))-1</f>
        <v>#DIV/0!</v>
      </c>
      <c r="F69" s="133" t="e">
        <f>('Returns&amp;Allocation'!N61/'Returns&amp;Allocation'!N47)-1</f>
        <v>#DIV/0!</v>
      </c>
      <c r="G69" s="134" t="e">
        <f>('Returns&amp;Allocation'!N61/'Returns&amp;Allocation'!N19)-1</f>
        <v>#DIV/0!</v>
      </c>
      <c r="H69" s="135" t="e">
        <f>'Returns&amp;Allocation'!O61</f>
        <v>#DIV/0!</v>
      </c>
    </row>
    <row r="70" spans="1:9" s="20" customFormat="1" ht="12.95" customHeight="1">
      <c r="A70" s="22"/>
      <c r="B70" s="22"/>
      <c r="C70" s="23"/>
      <c r="D70" s="24"/>
      <c r="E70" s="25"/>
      <c r="F70" s="134"/>
      <c r="G70" s="134"/>
      <c r="H70" s="23"/>
      <c r="I70" s="35"/>
    </row>
    <row r="71" spans="1:9" s="20" customFormat="1" ht="12.95" customHeight="1">
      <c r="A71" s="22"/>
      <c r="B71" s="22"/>
      <c r="C71" s="23"/>
      <c r="D71" s="33"/>
      <c r="E71" s="25"/>
      <c r="F71" s="134"/>
      <c r="G71" s="134"/>
      <c r="H71" s="23"/>
      <c r="I71" s="35"/>
    </row>
    <row r="72" spans="1:9" s="20" customFormat="1" ht="12.95" customHeight="1">
      <c r="A72" s="22"/>
      <c r="B72" s="22"/>
      <c r="C72" s="23"/>
      <c r="D72" s="26"/>
      <c r="E72" s="25"/>
      <c r="F72" s="134"/>
      <c r="G72" s="134"/>
      <c r="H72" s="23"/>
      <c r="I72" s="35"/>
    </row>
    <row r="73" spans="1:9" s="20" customFormat="1" ht="12.95" customHeight="1">
      <c r="A73" s="22"/>
      <c r="B73" s="22"/>
      <c r="C73" s="23"/>
      <c r="D73" s="24"/>
      <c r="E73" s="25"/>
      <c r="F73" s="134"/>
      <c r="G73" s="134"/>
      <c r="H73" s="23"/>
      <c r="I73" s="35"/>
    </row>
    <row r="74" spans="1:9" s="20" customFormat="1" ht="12.95" customHeight="1">
      <c r="A74" s="22"/>
      <c r="B74" s="22"/>
      <c r="C74" s="23"/>
      <c r="D74" s="33"/>
      <c r="E74" s="25"/>
      <c r="F74" s="134"/>
      <c r="G74" s="134"/>
      <c r="H74" s="23"/>
      <c r="I74" s="35"/>
    </row>
    <row r="75" spans="1:9" s="20" customFormat="1" ht="12.95" customHeight="1">
      <c r="A75" s="22"/>
      <c r="B75" s="22"/>
      <c r="C75" s="23"/>
      <c r="D75" s="26"/>
      <c r="E75" s="25"/>
      <c r="F75" s="134"/>
      <c r="G75" s="134"/>
      <c r="H75" s="23"/>
      <c r="I75" s="35"/>
    </row>
    <row r="76" spans="1:9" s="20" customFormat="1" ht="12.95" customHeight="1">
      <c r="A76" s="22"/>
      <c r="B76" s="22"/>
      <c r="C76" s="23"/>
      <c r="D76" s="24"/>
      <c r="E76" s="25"/>
      <c r="F76" s="134"/>
      <c r="G76" s="134"/>
      <c r="H76" s="23"/>
      <c r="I76" s="35"/>
    </row>
    <row r="77" spans="1:9" s="20" customFormat="1" ht="12.95" customHeight="1">
      <c r="A77" s="22"/>
      <c r="B77" s="22"/>
      <c r="C77" s="23"/>
      <c r="D77" s="33"/>
      <c r="E77" s="25"/>
      <c r="F77" s="134"/>
      <c r="G77" s="134"/>
      <c r="H77" s="23"/>
      <c r="I77" s="35"/>
    </row>
    <row r="78" spans="1:9" s="20" customFormat="1" ht="12.95" customHeight="1">
      <c r="A78" s="22"/>
      <c r="B78" s="22"/>
      <c r="C78" s="23"/>
      <c r="D78" s="26"/>
      <c r="E78" s="34"/>
      <c r="F78" s="134"/>
      <c r="G78" s="134"/>
      <c r="H78" s="23"/>
      <c r="I78" s="35"/>
    </row>
    <row r="79" spans="1:9" s="20" customFormat="1" ht="12.95" customHeight="1">
      <c r="A79" s="22"/>
      <c r="B79" s="22"/>
      <c r="C79" s="23"/>
      <c r="D79" s="24"/>
      <c r="E79" s="25"/>
      <c r="F79" s="134"/>
      <c r="G79" s="134"/>
      <c r="H79" s="23"/>
      <c r="I79" s="35"/>
    </row>
    <row r="80" spans="1:9" s="20" customFormat="1" ht="12.95" customHeight="1">
      <c r="A80" s="22"/>
      <c r="B80" s="22"/>
      <c r="C80" s="23"/>
      <c r="D80" s="33"/>
      <c r="E80" s="25"/>
      <c r="F80" s="134"/>
      <c r="G80" s="134"/>
      <c r="H80" s="23"/>
      <c r="I80" s="35"/>
    </row>
    <row r="81" spans="1:9" s="20" customFormat="1" ht="12.95" customHeight="1">
      <c r="A81" s="22"/>
      <c r="B81" s="22"/>
      <c r="C81" s="23"/>
      <c r="D81" s="26"/>
      <c r="E81" s="25"/>
      <c r="F81" s="134"/>
      <c r="G81" s="134"/>
      <c r="H81" s="23"/>
      <c r="I81" s="35"/>
    </row>
    <row r="82" spans="1:9" s="20" customFormat="1" ht="12.95" customHeight="1">
      <c r="A82" s="22"/>
      <c r="B82" s="22"/>
      <c r="C82" s="23"/>
      <c r="D82" s="24"/>
      <c r="E82" s="25"/>
      <c r="F82" s="134"/>
      <c r="G82" s="134"/>
      <c r="H82" s="23"/>
      <c r="I82" s="35"/>
    </row>
    <row r="83" spans="1:9" s="20" customFormat="1" ht="12.95" customHeight="1">
      <c r="A83" s="22"/>
      <c r="B83" s="22"/>
      <c r="C83" s="23"/>
      <c r="D83" s="33"/>
      <c r="E83" s="25"/>
      <c r="F83" s="134"/>
      <c r="G83" s="134"/>
      <c r="H83" s="23"/>
      <c r="I83" s="35"/>
    </row>
    <row r="84" spans="1:9" s="20" customFormat="1" ht="12.95" customHeight="1">
      <c r="A84" s="22"/>
      <c r="B84" s="22"/>
      <c r="C84" s="23"/>
      <c r="D84" s="26"/>
      <c r="E84" s="25"/>
      <c r="F84" s="134"/>
      <c r="G84" s="134"/>
      <c r="H84" s="23"/>
      <c r="I84" s="35"/>
    </row>
    <row r="85" spans="1:9" s="20" customFormat="1" ht="12.95" customHeight="1">
      <c r="A85" s="22"/>
      <c r="B85" s="22"/>
      <c r="C85" s="23"/>
      <c r="D85" s="24"/>
      <c r="E85" s="25"/>
      <c r="F85" s="134"/>
      <c r="G85" s="134"/>
      <c r="H85" s="23"/>
      <c r="I85" s="35"/>
    </row>
    <row r="86" spans="1:9" s="20" customFormat="1" ht="12.95" customHeight="1">
      <c r="A86" s="22"/>
      <c r="B86" s="22"/>
      <c r="C86" s="23"/>
      <c r="D86" s="33"/>
      <c r="E86" s="25"/>
      <c r="F86" s="134"/>
      <c r="G86" s="134"/>
      <c r="H86" s="23"/>
      <c r="I86" s="35"/>
    </row>
    <row r="87" spans="1:9" s="20" customFormat="1" ht="12.95" customHeight="1">
      <c r="A87" s="22"/>
      <c r="B87" s="22"/>
      <c r="C87" s="23"/>
      <c r="D87" s="26"/>
      <c r="E87" s="25"/>
      <c r="F87" s="134"/>
      <c r="G87" s="134"/>
      <c r="H87" s="23"/>
      <c r="I87" s="35"/>
    </row>
    <row r="88" spans="1:9" s="20" customFormat="1" ht="12.95" customHeight="1">
      <c r="A88" s="22"/>
      <c r="B88" s="22"/>
      <c r="C88" s="23"/>
      <c r="D88" s="24"/>
      <c r="E88" s="25"/>
      <c r="F88" s="134"/>
      <c r="G88" s="134"/>
      <c r="H88" s="23"/>
      <c r="I88" s="35"/>
    </row>
    <row r="89" spans="1:9" s="20" customFormat="1" ht="12.95" customHeight="1">
      <c r="A89" s="22"/>
      <c r="B89" s="22"/>
      <c r="C89" s="23"/>
      <c r="D89" s="33"/>
      <c r="E89" s="25"/>
      <c r="F89" s="134"/>
      <c r="G89" s="134"/>
      <c r="H89" s="23"/>
      <c r="I89" s="35"/>
    </row>
    <row r="90" spans="1:9" s="20" customFormat="1" ht="12.95" customHeight="1">
      <c r="A90" s="22"/>
      <c r="B90" s="22"/>
      <c r="C90" s="23"/>
      <c r="D90" s="26"/>
      <c r="E90" s="34"/>
      <c r="F90" s="134"/>
      <c r="G90" s="134"/>
      <c r="H90" s="23"/>
      <c r="I90" s="35"/>
    </row>
    <row r="91" spans="1:9" s="20" customFormat="1" ht="12.95" customHeight="1">
      <c r="A91" s="22"/>
      <c r="B91" s="22"/>
      <c r="C91" s="23"/>
      <c r="D91" s="26"/>
      <c r="E91" s="34"/>
      <c r="F91" s="134"/>
      <c r="G91" s="134"/>
      <c r="H91" s="23"/>
      <c r="I91" s="35"/>
    </row>
    <row r="92" spans="1:9" s="155" customFormat="1" ht="14.1" customHeight="1">
      <c r="A92" s="136" t="s">
        <v>84</v>
      </c>
      <c r="B92" s="137"/>
      <c r="C92" s="153"/>
      <c r="D92" s="154"/>
      <c r="E92" s="154"/>
      <c r="F92" s="154"/>
      <c r="G92" s="154"/>
      <c r="H92" s="154"/>
    </row>
    <row r="93" spans="1:9" s="155" customFormat="1" ht="14.1" customHeight="1">
      <c r="A93" s="137" t="s">
        <v>56</v>
      </c>
      <c r="B93" s="137"/>
      <c r="C93" s="156"/>
      <c r="D93" s="157"/>
      <c r="E93" s="157"/>
      <c r="F93" s="157"/>
      <c r="G93" s="157"/>
      <c r="H93" s="157"/>
    </row>
    <row r="94" spans="1:9" s="10" customFormat="1" ht="15" customHeight="1">
      <c r="A94" s="7"/>
      <c r="B94" s="7"/>
      <c r="C94" s="4"/>
      <c r="D94" s="4"/>
      <c r="E94" s="3"/>
      <c r="F94" s="138"/>
      <c r="G94" s="138"/>
      <c r="H94" s="3"/>
    </row>
    <row r="95" spans="1:9" ht="18" customHeight="1">
      <c r="A95" s="226" t="s">
        <v>107</v>
      </c>
      <c r="B95" s="226"/>
      <c r="C95" s="226"/>
      <c r="D95" s="226"/>
      <c r="E95" s="226"/>
      <c r="F95" s="226"/>
      <c r="G95" s="226"/>
      <c r="H95" s="226"/>
    </row>
    <row r="96" spans="1:9" ht="15" customHeight="1">
      <c r="A96" s="9"/>
      <c r="B96" s="9"/>
      <c r="C96" s="9"/>
      <c r="D96" s="9"/>
      <c r="E96" s="9"/>
      <c r="F96" s="139"/>
      <c r="G96" s="139"/>
      <c r="H96" s="1" t="s">
        <v>37</v>
      </c>
    </row>
    <row r="97" spans="1:10" ht="15" customHeight="1" thickBot="1">
      <c r="A97" s="227" t="s">
        <v>53</v>
      </c>
      <c r="B97" s="227"/>
      <c r="C97" s="227"/>
      <c r="D97" s="227"/>
      <c r="E97" s="227"/>
      <c r="F97" s="227"/>
      <c r="G97" s="227"/>
      <c r="H97" s="227"/>
    </row>
    <row r="98" spans="1:10" ht="15" customHeight="1">
      <c r="A98" s="9"/>
      <c r="B98" s="9"/>
      <c r="C98" s="9"/>
      <c r="D98" s="9"/>
      <c r="E98" s="9"/>
      <c r="F98" s="139"/>
      <c r="G98" s="139"/>
      <c r="H98" s="9"/>
    </row>
    <row r="99" spans="1:10" s="10" customFormat="1" ht="15" customHeight="1">
      <c r="A99" s="36"/>
      <c r="B99" s="36"/>
      <c r="C99" s="36"/>
      <c r="D99" s="36"/>
      <c r="E99" s="36"/>
      <c r="F99" s="142"/>
      <c r="G99" s="142"/>
      <c r="H99" s="36"/>
    </row>
    <row r="100" spans="1:10" s="10" customFormat="1" ht="15" customHeight="1" thickBot="1">
      <c r="A100" s="229" t="s">
        <v>106</v>
      </c>
      <c r="B100" s="229"/>
      <c r="C100" s="229"/>
      <c r="D100" s="229"/>
      <c r="E100" s="229"/>
      <c r="F100" s="229"/>
      <c r="G100" s="229"/>
      <c r="H100" s="229"/>
    </row>
    <row r="101" spans="1:10" s="144" customFormat="1" ht="15" customHeight="1">
      <c r="A101" s="191"/>
      <c r="B101" s="191"/>
      <c r="C101" s="191"/>
      <c r="D101" s="191"/>
      <c r="E101" s="191"/>
      <c r="F101" s="191"/>
      <c r="G101" s="191"/>
      <c r="H101" s="191"/>
    </row>
    <row r="102" spans="1:10" s="10" customFormat="1" ht="15" customHeight="1">
      <c r="A102" s="14"/>
      <c r="B102" s="14"/>
      <c r="C102" s="14"/>
      <c r="D102" s="14"/>
      <c r="E102" s="14"/>
      <c r="F102" s="143"/>
      <c r="G102" s="147" t="s">
        <v>45</v>
      </c>
    </row>
    <row r="103" spans="1:10" s="10" customFormat="1" ht="15" customHeight="1">
      <c r="A103" s="5"/>
      <c r="B103" s="5"/>
      <c r="C103" s="5"/>
      <c r="D103" s="5"/>
      <c r="E103" s="3"/>
      <c r="F103" s="138"/>
      <c r="G103" s="138"/>
    </row>
    <row r="104" spans="1:10" s="10" customFormat="1" ht="15" customHeight="1">
      <c r="A104" s="15"/>
      <c r="B104" s="222" t="s">
        <v>48</v>
      </c>
      <c r="C104" s="223"/>
      <c r="D104" s="5"/>
      <c r="E104" s="3"/>
      <c r="F104" s="3"/>
      <c r="G104" s="145" t="e">
        <f>AVERAGE(C55:C69,C10:C42)</f>
        <v>#DIV/0!</v>
      </c>
      <c r="J104" s="16"/>
    </row>
    <row r="105" spans="1:10" s="10" customFormat="1" ht="15" customHeight="1">
      <c r="A105" s="5"/>
      <c r="B105" s="160"/>
      <c r="C105" s="160"/>
      <c r="D105" s="5"/>
      <c r="E105" s="3"/>
      <c r="F105" s="3"/>
      <c r="G105" s="138"/>
      <c r="J105" s="16"/>
    </row>
    <row r="106" spans="1:10" s="10" customFormat="1" ht="15" customHeight="1">
      <c r="A106" s="15"/>
      <c r="B106" s="222" t="s">
        <v>49</v>
      </c>
      <c r="C106" s="223"/>
      <c r="D106" s="5"/>
      <c r="E106" s="3"/>
      <c r="F106" s="3"/>
      <c r="G106" s="145" t="e">
        <f>AVERAGE(D10:D69)</f>
        <v>#DIV/0!</v>
      </c>
      <c r="J106" s="16"/>
    </row>
    <row r="107" spans="1:10" s="10" customFormat="1" ht="15" customHeight="1">
      <c r="A107" s="5"/>
      <c r="B107" s="160"/>
      <c r="C107" s="160"/>
      <c r="D107" s="5"/>
      <c r="E107" s="3"/>
      <c r="F107" s="3"/>
      <c r="G107" s="138"/>
      <c r="J107" s="16"/>
    </row>
    <row r="108" spans="1:10" s="10" customFormat="1" ht="15" customHeight="1">
      <c r="A108" s="15"/>
      <c r="B108" s="222" t="s">
        <v>85</v>
      </c>
      <c r="C108" s="223"/>
      <c r="D108" s="5"/>
      <c r="E108" s="3"/>
      <c r="F108" s="3"/>
      <c r="G108" s="145" t="e">
        <f>AVERAGE(F21:F69)</f>
        <v>#DIV/0!</v>
      </c>
      <c r="J108" s="16"/>
    </row>
    <row r="109" spans="1:10" s="10" customFormat="1" ht="15" customHeight="1">
      <c r="A109" s="7"/>
      <c r="B109" s="160"/>
      <c r="C109" s="160"/>
      <c r="D109" s="5"/>
      <c r="E109" s="3"/>
      <c r="F109" s="3"/>
      <c r="G109" s="138"/>
      <c r="J109" s="16"/>
    </row>
    <row r="110" spans="1:10" s="10" customFormat="1" ht="15" customHeight="1">
      <c r="A110" s="15"/>
      <c r="B110" s="222" t="s">
        <v>50</v>
      </c>
      <c r="C110" s="223"/>
      <c r="D110" s="5"/>
      <c r="E110" s="3"/>
      <c r="F110" s="3"/>
      <c r="G110" s="145" t="e">
        <f>AVERAGE(G57:G69)</f>
        <v>#DIV/0!</v>
      </c>
      <c r="J110" s="16"/>
    </row>
    <row r="111" spans="1:10" s="10" customFormat="1" ht="15" customHeight="1">
      <c r="A111" s="6"/>
      <c r="B111" s="6"/>
      <c r="C111" s="6"/>
      <c r="D111" s="6"/>
      <c r="E111" s="6"/>
      <c r="F111" s="146"/>
      <c r="G111" s="146"/>
      <c r="H111" s="6"/>
    </row>
    <row r="112" spans="1:10" s="10" customFormat="1" ht="15" customHeight="1">
      <c r="A112" s="6"/>
      <c r="B112" s="6"/>
      <c r="C112" s="6"/>
      <c r="D112" s="6"/>
      <c r="E112" s="6"/>
      <c r="F112" s="146"/>
      <c r="G112" s="146"/>
      <c r="H112" s="6"/>
    </row>
    <row r="113" spans="1:11" s="10" customFormat="1" ht="15" customHeight="1">
      <c r="A113" s="6"/>
      <c r="B113" s="6"/>
      <c r="C113" s="6"/>
      <c r="D113" s="6"/>
      <c r="E113" s="6"/>
      <c r="F113" s="146"/>
      <c r="G113" s="146"/>
      <c r="H113" s="6"/>
    </row>
    <row r="114" spans="1:11" s="10" customFormat="1" ht="15" customHeight="1">
      <c r="A114" s="228" t="s">
        <v>54</v>
      </c>
      <c r="B114" s="228"/>
      <c r="C114" s="228"/>
      <c r="D114" s="228"/>
      <c r="E114" s="228"/>
      <c r="F114" s="228"/>
      <c r="G114" s="228"/>
      <c r="H114" s="228"/>
    </row>
    <row r="115" spans="1:11" s="10" customFormat="1" ht="15" customHeight="1">
      <c r="A115" s="6"/>
      <c r="B115" s="6"/>
      <c r="C115" s="6"/>
      <c r="D115" s="6"/>
      <c r="E115" s="6"/>
      <c r="F115" s="6"/>
      <c r="G115" s="190"/>
      <c r="H115" s="6"/>
    </row>
    <row r="116" spans="1:11" s="10" customFormat="1" ht="15" customHeight="1">
      <c r="A116" s="14"/>
      <c r="B116" s="14"/>
      <c r="C116" s="14"/>
      <c r="D116" s="14"/>
      <c r="E116" s="14"/>
      <c r="F116" s="143"/>
      <c r="G116" s="147" t="s">
        <v>45</v>
      </c>
    </row>
    <row r="117" spans="1:11" s="10" customFormat="1" ht="15" customHeight="1">
      <c r="A117" s="5"/>
      <c r="B117" s="5"/>
      <c r="C117" s="5"/>
      <c r="D117" s="5"/>
      <c r="E117" s="3"/>
      <c r="F117" s="138"/>
      <c r="G117" s="138"/>
    </row>
    <row r="118" spans="1:11" s="10" customFormat="1" ht="15" hidden="1" customHeight="1">
      <c r="A118" s="5"/>
      <c r="B118" s="5" t="s">
        <v>86</v>
      </c>
      <c r="C118" s="5"/>
      <c r="D118" s="5"/>
      <c r="E118" s="3"/>
      <c r="F118" s="138"/>
      <c r="G118" s="145" t="e">
        <f>('Returns&amp;Allocation'!N59/'Returns&amp;Allocation'!N47)-1</f>
        <v>#DIV/0!</v>
      </c>
    </row>
    <row r="119" spans="1:11" s="10" customFormat="1" ht="15" hidden="1" customHeight="1">
      <c r="A119" s="5"/>
      <c r="B119" s="5"/>
      <c r="C119" s="5"/>
      <c r="D119" s="5"/>
      <c r="E119" s="3"/>
      <c r="F119" s="138"/>
      <c r="G119" s="138"/>
    </row>
    <row r="120" spans="1:11" s="10" customFormat="1" ht="15" customHeight="1">
      <c r="A120" s="15"/>
      <c r="B120" s="222" t="s">
        <v>90</v>
      </c>
      <c r="C120" s="223"/>
      <c r="D120" s="224"/>
      <c r="E120" s="224"/>
      <c r="F120" s="224"/>
      <c r="G120" s="145" t="e">
        <f>('Returns&amp;Allocation'!N61/'Returns&amp;Allocation'!N47)-1</f>
        <v>#DIV/0!</v>
      </c>
      <c r="H120" s="144"/>
      <c r="I120" s="144"/>
      <c r="J120" s="159"/>
    </row>
    <row r="121" spans="1:11" s="10" customFormat="1" ht="15" customHeight="1">
      <c r="A121" s="5"/>
      <c r="B121" s="13"/>
      <c r="C121" s="13"/>
      <c r="D121" s="5"/>
      <c r="E121" s="3"/>
      <c r="F121" s="138"/>
      <c r="G121" s="138"/>
      <c r="J121" s="16"/>
    </row>
    <row r="122" spans="1:11" s="10" customFormat="1" ht="15" customHeight="1">
      <c r="A122" s="15"/>
      <c r="B122" s="222" t="s">
        <v>87</v>
      </c>
      <c r="C122" s="223"/>
      <c r="D122" s="224"/>
      <c r="E122" s="224"/>
      <c r="F122" s="224"/>
      <c r="G122" s="145" t="e">
        <f>('Returns&amp;Allocation'!N61/'Returns&amp;Allocation'!N19)-1</f>
        <v>#DIV/0!</v>
      </c>
      <c r="J122" s="16"/>
    </row>
    <row r="123" spans="1:11" s="10" customFormat="1" ht="15" customHeight="1">
      <c r="A123" s="15"/>
      <c r="B123" s="222" t="s">
        <v>88</v>
      </c>
      <c r="C123" s="223"/>
      <c r="D123" s="224"/>
      <c r="E123" s="224"/>
      <c r="F123" s="224"/>
      <c r="G123" s="145" t="e">
        <f>((1+G122)^(1/3))-1</f>
        <v>#DIV/0!</v>
      </c>
      <c r="J123" s="16"/>
    </row>
    <row r="124" spans="1:11" s="10" customFormat="1" ht="15" customHeight="1">
      <c r="A124" s="5"/>
      <c r="B124" s="13"/>
      <c r="C124" s="13"/>
      <c r="D124" s="5"/>
      <c r="E124" s="3"/>
      <c r="F124" s="138"/>
      <c r="G124" s="138"/>
      <c r="I124" s="12"/>
      <c r="J124" s="16"/>
      <c r="K124" s="12"/>
    </row>
    <row r="125" spans="1:11" s="10" customFormat="1" ht="15" customHeight="1">
      <c r="A125" s="15"/>
      <c r="B125" s="222" t="s">
        <v>89</v>
      </c>
      <c r="C125" s="223"/>
      <c r="D125" s="224"/>
      <c r="E125" s="224"/>
      <c r="F125" s="224"/>
      <c r="G125" s="145" t="e">
        <f>H69</f>
        <v>#DIV/0!</v>
      </c>
      <c r="J125" s="16"/>
    </row>
    <row r="126" spans="1:11" s="10" customFormat="1" ht="15" customHeight="1">
      <c r="A126" s="17"/>
      <c r="B126" s="11"/>
      <c r="C126" s="11"/>
      <c r="D126" s="11"/>
      <c r="E126" s="11"/>
      <c r="F126" s="148"/>
      <c r="G126" s="148"/>
    </row>
    <row r="127" spans="1:11" s="10" customFormat="1" ht="15" customHeight="1">
      <c r="A127" s="17"/>
      <c r="B127" s="11"/>
      <c r="C127" s="11"/>
      <c r="D127" s="11"/>
      <c r="E127" s="11"/>
      <c r="F127" s="148"/>
      <c r="G127" s="148"/>
    </row>
    <row r="128" spans="1:11" s="10" customFormat="1" ht="15" customHeight="1">
      <c r="A128" s="17"/>
      <c r="B128" s="11"/>
      <c r="C128" s="11"/>
      <c r="D128" s="11"/>
      <c r="E128" s="11"/>
      <c r="F128" s="148"/>
      <c r="G128" s="148"/>
    </row>
    <row r="129" spans="6:7" s="10" customFormat="1" ht="15" customHeight="1">
      <c r="F129" s="144"/>
      <c r="G129" s="144"/>
    </row>
    <row r="130" spans="6:7" ht="15" customHeight="1"/>
    <row r="131" spans="6:7" ht="15" customHeight="1"/>
    <row r="132" spans="6:7" ht="15" customHeight="1"/>
    <row r="133" spans="6:7" ht="15" customHeight="1"/>
    <row r="134" spans="6:7" ht="15" customHeight="1"/>
    <row r="135" spans="6:7" ht="15" customHeight="1"/>
    <row r="136" spans="6:7" ht="15" customHeight="1"/>
    <row r="137" spans="6:7" ht="15" customHeight="1"/>
    <row r="138" spans="6:7" ht="15" customHeight="1"/>
    <row r="139" spans="6:7" ht="15" customHeight="1"/>
    <row r="140" spans="6:7" ht="15" customHeight="1"/>
    <row r="141" spans="6:7" ht="15" customHeight="1"/>
    <row r="142" spans="6:7" ht="15" customHeight="1"/>
    <row r="143" spans="6:7" ht="15" customHeight="1"/>
    <row r="144" spans="6:7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</sheetData>
  <mergeCells count="18">
    <mergeCell ref="A1:H1"/>
    <mergeCell ref="A3:H3"/>
    <mergeCell ref="A5:H5"/>
    <mergeCell ref="A46:H46"/>
    <mergeCell ref="A48:H48"/>
    <mergeCell ref="B125:F125"/>
    <mergeCell ref="B120:F120"/>
    <mergeCell ref="B122:F122"/>
    <mergeCell ref="B123:F123"/>
    <mergeCell ref="A50:H50"/>
    <mergeCell ref="A95:H95"/>
    <mergeCell ref="B106:C106"/>
    <mergeCell ref="A97:H97"/>
    <mergeCell ref="A114:H114"/>
    <mergeCell ref="B110:C110"/>
    <mergeCell ref="B108:C108"/>
    <mergeCell ref="A100:H100"/>
    <mergeCell ref="B104:C104"/>
  </mergeCells>
  <pageMargins left="0.65" right="0.65" top="0.5" bottom="0.5" header="0.5" footer="0.5"/>
  <pageSetup firstPageNumber="2" orientation="portrait" useFirstPageNumber="1" horizontalDpi="1200" verticalDpi="1200" r:id="rId1"/>
  <headerFooter>
    <oddFooter>&amp;R&amp;"Times New Roman,Bold Italic"&amp;12See independent accountants' review report.&amp;"Times New Roman,Regular"
&amp;P</oddFooter>
  </headerFooter>
  <rowBreaks count="2" manualBreakCount="2">
    <brk id="45" max="16383" man="1"/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_x0020_Line xmlns="3fab7593-62f1-461a-99b8-cebfc6907578">
      <Value>1</Value>
    </Service_x0020_Line>
    <Worktype xmlns="3fab7593-62f1-461a-99b8-cebfc6907578">
      <Value>19</Value>
    </Worktype>
    <Industry_x0020_ID xmlns="3fab7593-62f1-461a-99b8-cebfc6907578">51-400-AIG-PER</Industry_x0020_ID>
    <Level_x0020_Of_x0020_Service xmlns="3fab7593-62f1-461a-99b8-cebfc6907578">
      <Value>12</Value>
    </Level_x0020_Of_x0020_Service>
    <Section xmlns="3fab7593-62f1-461a-99b8-cebfc6907578">161</Section>
    <Revised_x0020_Date xmlns="3fab7593-62f1-461a-99b8-cebfc6907578">2013-02-25T05:00:00+00:00</Revised_x0020_Date>
    <Security0 xmlns="3fab7593-62f1-461a-99b8-cebfc6907578">
      <UserInfo>
        <DisplayName/>
        <AccountId xsi:nil="true"/>
        <AccountType/>
      </UserInfo>
    </Security0>
    <Published_x0020_Date xmlns="3fab7593-62f1-461a-99b8-cebfc6907578">2/25/2013 12:00:00 AM</Published_x0020_Date>
    <Area xmlns="3fab7593-62f1-461a-99b8-cebfc6907578">
      <Value>15</Value>
    </Area>
    <Source xmlns="3fab7593-62f1-461a-99b8-cebfc6907578">Internal - Excel</Source>
    <Description0 xmlns="08275455-d73f-4610-80a3-1b68e386c66a">Performance Calculation Input Sheet</Description0>
    <TaxCatchAll xmlns="5c94cffb-308d-4f21-a209-e6fff4bb832a">
      <Value>280</Value>
      <Value>283</Value>
    </TaxCatchAll>
    <j2833c8e86e143ef8790122f564e51ff xmlns="3fab7593-62f1-461a-99b8-cebfc6907578">
      <Terms xmlns="http://schemas.microsoft.com/office/infopath/2007/PartnerControls"/>
    </j2833c8e86e143ef8790122f564e51ff>
    <_dlc_DocId xmlns="5c94cffb-308d-4f21-a209-e6fff4bb832a">MGDL-5-8108</_dlc_DocId>
    <_dlc_DocIdUrl xmlns="5c94cffb-308d-4f21-a209-e6fff4bb832a">
      <Url>http://dms.marcumllp.com/_layouts/15/DocIdRedir.aspx?ID=MGDL-5-8108</Url>
      <Description>MGDL-5-8108</Description>
    </_dlc_DocIdUrl>
    <_dlc_DocIdPersistId xmlns="5c94cffb-308d-4f21-a209-e6fff4bb832a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3E89C2994044A83A9D2C960F3FE64" ma:contentTypeVersion="332" ma:contentTypeDescription="Create a new document." ma:contentTypeScope="" ma:versionID="8714cbace87b81ae023b61df3fe8c2b4">
  <xsd:schema xmlns:xsd="http://www.w3.org/2001/XMLSchema" xmlns:xs="http://www.w3.org/2001/XMLSchema" xmlns:p="http://schemas.microsoft.com/office/2006/metadata/properties" xmlns:ns2="3fab7593-62f1-461a-99b8-cebfc6907578" xmlns:ns3="5c94cffb-308d-4f21-a209-e6fff4bb832a" xmlns:ns4="08275455-d73f-4610-80a3-1b68e386c66a" targetNamespace="http://schemas.microsoft.com/office/2006/metadata/properties" ma:root="true" ma:fieldsID="8045b7f20bb933cb2b452a68a7a1f55e" ns2:_="" ns3:_="" ns4:_="">
    <xsd:import namespace="3fab7593-62f1-461a-99b8-cebfc6907578"/>
    <xsd:import namespace="5c94cffb-308d-4f21-a209-e6fff4bb832a"/>
    <xsd:import namespace="08275455-d73f-4610-80a3-1b68e386c66a"/>
    <xsd:element name="properties">
      <xsd:complexType>
        <xsd:sequence>
          <xsd:element name="documentManagement">
            <xsd:complexType>
              <xsd:all>
                <xsd:element ref="ns2:Service_x0020_Line" minOccurs="0"/>
                <xsd:element ref="ns2:Worktype" minOccurs="0"/>
                <xsd:element ref="ns2:Area" minOccurs="0"/>
                <xsd:element ref="ns2:Level_x0020_Of_x0020_Service" minOccurs="0"/>
                <xsd:element ref="ns2:Section" minOccurs="0"/>
                <xsd:element ref="ns2:Industry_x0020_ID" minOccurs="0"/>
                <xsd:element ref="ns2:Revised_x0020_Date" minOccurs="0"/>
                <xsd:element ref="ns2:Source" minOccurs="0"/>
                <xsd:element ref="ns2:Security0" minOccurs="0"/>
                <xsd:element ref="ns2:Industry_x003a_Code" minOccurs="0"/>
                <xsd:element ref="ns2:j2833c8e86e143ef8790122f564e51f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Published_x0020_Date" minOccurs="0"/>
                <xsd:element ref="ns4:Description0"/>
                <xsd:element ref="ns4:Level_x0020_Of_x0020_Service_x003a_Name" minOccurs="0"/>
                <xsd:element ref="ns4:Worktype_x003a_Name" minOccurs="0"/>
                <xsd:element ref="ns4:Section_x003a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593-62f1-461a-99b8-cebfc6907578" elementFormDefault="qualified">
    <xsd:import namespace="http://schemas.microsoft.com/office/2006/documentManagement/types"/>
    <xsd:import namespace="http://schemas.microsoft.com/office/infopath/2007/PartnerControls"/>
    <xsd:element name="Service_x0020_Line" ma:index="2" nillable="true" ma:displayName="Service Line" ma:list="{77b2756f-7515-4b91-9ff7-a571b17e727c}" ma:internalName="Service_x0020_Line" ma:readOnly="false" ma:showField="Title" ma:web="c91f547e-41d9-49e6-ac84-65ecca6cf2fd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" ma:index="3" nillable="true" ma:displayName="Worktype" ma:list="{ec25d59c-6d06-4ce0-8268-0ec6e9771b5c}" ma:internalName="Worktyp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ea" ma:index="4" nillable="true" ma:displayName="Industry" ma:list="{2e0542f3-6543-45d2-9e84-44f922a1a618}" ma:internalName="Area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vel_x0020_Of_x0020_Service" ma:index="5" nillable="true" ma:displayName="Level Of Service" ma:list="{27316fac-dfc5-4ab7-a61f-7da36b7c7711}" ma:internalName="Level_x0020_Of_x0020_Servic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" ma:index="6" nillable="true" ma:displayName="Section" ma:list="{01b0076a-b4ad-4299-914e-1a328e6d51e5}" ma:internalName="Section" ma:readOnly="false" ma:showField="Text" ma:web="c91f547e-41d9-49e6-ac84-65ecca6cf2fd">
      <xsd:simpleType>
        <xsd:restriction base="dms:Lookup"/>
      </xsd:simpleType>
    </xsd:element>
    <xsd:element name="Industry_x0020_ID" ma:index="7" nillable="true" ma:displayName="Form Number" ma:indexed="true" ma:internalName="Industry_x0020_ID">
      <xsd:simpleType>
        <xsd:restriction base="dms:Text">
          <xsd:maxLength value="255"/>
        </xsd:restriction>
      </xsd:simpleType>
    </xsd:element>
    <xsd:element name="Revised_x0020_Date" ma:index="8" nillable="true" ma:displayName="Revised Date" ma:format="DateOnly" ma:internalName="Revised_x0020_Date">
      <xsd:simpleType>
        <xsd:restriction base="dms:DateTime"/>
      </xsd:simpleType>
    </xsd:element>
    <xsd:element name="Source" ma:index="9" nillable="true" ma:displayName="Source" ma:internalName="Source">
      <xsd:simpleType>
        <xsd:restriction base="dms:Text">
          <xsd:maxLength value="255"/>
        </xsd:restriction>
      </xsd:simpleType>
    </xsd:element>
    <xsd:element name="Security0" ma:index="10" nillable="true" ma:displayName="Security" ma:list="UserInfo" ma:SearchPeopleOnly="false" ma:SharePointGroup="0" ma:internalName="Security0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ustry_x003a_Code" ma:index="13" nillable="true" ma:displayName="Industry:Code" ma:list="{2e0542f3-6543-45d2-9e84-44f922a1a618}" ma:internalName="Industry_x003a_Code" ma:readOnly="true" ma:showField="Cod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2833c8e86e143ef8790122f564e51ff" ma:index="19" nillable="true" ma:taxonomy="true" ma:internalName="j2833c8e86e143ef8790122f564e51ff" ma:taxonomyFieldName="Tags" ma:displayName="Tags" ma:readOnly="false" ma:default="" ma:fieldId="{32833c8e-86e1-43ef-8790-122f564e51ff}" ma:taxonomyMulti="true" ma:sspId="3cf59aca-4cae-434a-8393-855dfc5a7581" ma:termSetId="69e51569-41f8-4484-b07f-1a772b1eff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ublished_x0020_Date" ma:index="24" nillable="true" ma:displayName="Published Date" ma:internalName="Publishe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4cffb-308d-4f21-a209-e6fff4bb832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b9bba2-f7a9-472d-94bb-670b99674221}" ma:internalName="TaxCatchAll" ma:showField="CatchAllData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75455-d73f-4610-80a3-1b68e386c66a" elementFormDefault="qualified">
    <xsd:import namespace="http://schemas.microsoft.com/office/2006/documentManagement/types"/>
    <xsd:import namespace="http://schemas.microsoft.com/office/infopath/2007/PartnerControls"/>
    <xsd:element name="Description0" ma:index="25" ma:displayName="Description" ma:internalName="Description0">
      <xsd:simpleType>
        <xsd:restriction base="dms:Note"/>
      </xsd:simpleType>
    </xsd:element>
    <xsd:element name="Level_x0020_Of_x0020_Service_x003a_Name" ma:index="26" nillable="true" ma:displayName="Level Of Service:Name" ma:list="{27316fac-dfc5-4ab7-a61f-7da36b7c7711}" ma:internalName="Level_x0020_Of_x0020_Servic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_x003a_Name" ma:index="27" nillable="true" ma:displayName="Worktype:Name" ma:list="{ec25d59c-6d06-4ce0-8268-0ec6e9771b5c}" ma:internalName="Worktyp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_x003a_Name" ma:index="28" nillable="true" ma:displayName="Section:Name" ma:list="{01b0076a-b4ad-4299-914e-1a328e6d51e5}" ma:internalName="Section_x003a_Name" ma:readOnly="true" ma:showField="Name" ma:web="c91f547e-41d9-49e6-ac84-65ecca6cf2f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Edit>IOF/Forms/MKEditForm.aspx</Edit>
</FormUrl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A75D9D-A514-4401-B85D-85EF6EA1B2FF}"/>
</file>

<file path=customXml/itemProps2.xml><?xml version="1.0" encoding="utf-8"?>
<ds:datastoreItem xmlns:ds="http://schemas.openxmlformats.org/officeDocument/2006/customXml" ds:itemID="{95819C31-9D05-44D4-B63E-BC657D049C5F}"/>
</file>

<file path=customXml/itemProps3.xml><?xml version="1.0" encoding="utf-8"?>
<ds:datastoreItem xmlns:ds="http://schemas.openxmlformats.org/officeDocument/2006/customXml" ds:itemID="{304CD9F7-A78B-4FB7-8824-3604DA054D03}"/>
</file>

<file path=customXml/itemProps4.xml><?xml version="1.0" encoding="utf-8"?>
<ds:datastoreItem xmlns:ds="http://schemas.openxmlformats.org/officeDocument/2006/customXml" ds:itemID="{B1A8F792-AAA7-45F5-BC8D-BC5AED83FFDC}"/>
</file>

<file path=customXml/itemProps5.xml><?xml version="1.0" encoding="utf-8"?>
<ds:datastoreItem xmlns:ds="http://schemas.openxmlformats.org/officeDocument/2006/customXml" ds:itemID="{3413C34B-B265-434E-94D0-D904E3369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Returns&amp;Allocation</vt:lpstr>
      <vt:lpstr>Schedule of Gross Investment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Performance Calculation Input Sheet</dc:title>
  <dc:creator>Peter Nelson</dc:creator>
  <cp:lastModifiedBy>tonim</cp:lastModifiedBy>
  <cp:lastPrinted>2012-02-15T14:53:03Z</cp:lastPrinted>
  <dcterms:created xsi:type="dcterms:W3CDTF">2009-01-07T18:07:19Z</dcterms:created>
  <dcterms:modified xsi:type="dcterms:W3CDTF">2013-02-25T21:46:38Z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PathAndName">
    <vt:lpwstr>C:\Pfx Engagement\WM\WorkPapers\{C67A1552-4106-46CC-8998-9846ACA5B728}\{E8C1F1B1-D9FD-4E6B-89B5-D09DA14888E8}\{1CB723BF-153F-4246-AABC-54F31D1B86C1}.xlsx</vt:lpwstr>
  </property>
  <property fmtid="{D5CDD505-2E9C-101B-9397-08002B2CF9AE}" pid="6" name="ContentTypeId">
    <vt:lpwstr>0x010100E9E3E89C2994044A83A9D2C960F3FE64</vt:lpwstr>
  </property>
  <property fmtid="{D5CDD505-2E9C-101B-9397-08002B2CF9AE}" pid="7" name="_dlc_DocIdItemGuid">
    <vt:lpwstr>6b556f9e-857f-40c5-9743-10ad4bdb9de2</vt:lpwstr>
  </property>
  <property fmtid="{D5CDD505-2E9C-101B-9397-08002B2CF9AE}" pid="8" name="Tags">
    <vt:lpwstr/>
  </property>
  <property fmtid="{D5CDD505-2E9C-101B-9397-08002B2CF9AE}" pid="9" name="Order">
    <vt:r8>810800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ServiceLineEx">
    <vt:lpwstr>283;#Assurance|c3ca32e6-743b-4a3a-9f16-75ed458d8ccb</vt:lpwstr>
  </property>
  <property fmtid="{D5CDD505-2E9C-101B-9397-08002B2CF9AE}" pid="16" name="SpecialtyExTaxHTField0">
    <vt:lpwstr/>
  </property>
  <property fmtid="{D5CDD505-2E9C-101B-9397-08002B2CF9AE}" pid="17" name="DocumentTypeExTaxHTField0">
    <vt:lpwstr>Forms|54e272cf-46a4-4cc3-9129-33ad9f88b2cb</vt:lpwstr>
  </property>
  <property fmtid="{D5CDD505-2E9C-101B-9397-08002B2CF9AE}" pid="18" name="DocumentTypeEx">
    <vt:lpwstr>280;#Forms|54e272cf-46a4-4cc3-9129-33ad9f88b2cb</vt:lpwstr>
  </property>
  <property fmtid="{D5CDD505-2E9C-101B-9397-08002B2CF9AE}" pid="19" name="DepartmentNameExTaxHTField0">
    <vt:lpwstr/>
  </property>
  <property fmtid="{D5CDD505-2E9C-101B-9397-08002B2CF9AE}" pid="20" name="ServiceLineExTaxHTField0">
    <vt:lpwstr>Assurance|c3ca32e6-743b-4a3a-9f16-75ed458d8ccb</vt:lpwstr>
  </property>
  <property fmtid="{D5CDD505-2E9C-101B-9397-08002B2CF9AE}" pid="21" name="Document Type">
    <vt:lpwstr>2</vt:lpwstr>
  </property>
  <property fmtid="{D5CDD505-2E9C-101B-9397-08002B2CF9AE}" pid="22" name="DepartmentNameEx">
    <vt:lpwstr/>
  </property>
  <property fmtid="{D5CDD505-2E9C-101B-9397-08002B2CF9AE}" pid="23" name="EmailOptions">
    <vt:lpwstr/>
  </property>
  <property fmtid="{D5CDD505-2E9C-101B-9397-08002B2CF9AE}" pid="24" name="SpecialtyEx">
    <vt:lpwstr/>
  </property>
</Properties>
</file>